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H:\RAKL 2020\"/>
    </mc:Choice>
  </mc:AlternateContent>
  <xr:revisionPtr revIDLastSave="0" documentId="8_{0ACA6705-9DDF-42A3-A6E9-75CCC1FFE6F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AKL Perawatan Labsim" sheetId="1" r:id="rId1"/>
    <sheet name="ATK" sheetId="7" r:id="rId2"/>
    <sheet name="Perawatan Kolam Renang dan Smok" sheetId="19" r:id="rId3"/>
    <sheet name="Pengadaan Bahan dan Alat Prakte" sheetId="20" r:id="rId4"/>
    <sheet name="TOTAL " sheetId="18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20" l="1"/>
  <c r="G5" i="20"/>
  <c r="G6" i="20"/>
  <c r="G7" i="20"/>
  <c r="G8" i="20"/>
  <c r="G9" i="20" l="1"/>
  <c r="U23" i="19"/>
  <c r="U22" i="19"/>
  <c r="U21" i="19"/>
  <c r="U20" i="19"/>
  <c r="U17" i="19"/>
  <c r="U16" i="19"/>
  <c r="U15" i="19"/>
  <c r="U14" i="19"/>
  <c r="U13" i="19"/>
  <c r="U12" i="19"/>
  <c r="U11" i="19"/>
  <c r="U10" i="19"/>
  <c r="U9" i="19"/>
  <c r="U8" i="19"/>
  <c r="U7" i="19"/>
  <c r="U6" i="19"/>
  <c r="U5" i="19"/>
  <c r="U19" i="19" l="1"/>
  <c r="U25" i="19" s="1"/>
  <c r="U26" i="19" s="1"/>
  <c r="V26" i="19" s="1"/>
  <c r="C5" i="18" s="1"/>
  <c r="U4" i="19"/>
  <c r="G494" i="1" l="1"/>
  <c r="G495" i="1"/>
  <c r="G493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66" i="1"/>
  <c r="G496" i="1" l="1"/>
  <c r="G497" i="1" s="1"/>
  <c r="H497" i="1" s="1"/>
  <c r="G465" i="1" l="1"/>
  <c r="G490" i="1" l="1"/>
  <c r="G491" i="1" s="1"/>
  <c r="H491" i="1" s="1"/>
  <c r="G231" i="1" l="1"/>
  <c r="G230" i="1"/>
  <c r="G229" i="1"/>
  <c r="G245" i="1"/>
  <c r="G244" i="1"/>
  <c r="G243" i="1"/>
  <c r="G260" i="1"/>
  <c r="G259" i="1"/>
  <c r="G258" i="1"/>
  <c r="G274" i="1"/>
  <c r="G273" i="1"/>
  <c r="G272" i="1"/>
  <c r="G288" i="1"/>
  <c r="G287" i="1"/>
  <c r="G286" i="1"/>
  <c r="G302" i="1"/>
  <c r="G301" i="1"/>
  <c r="G300" i="1"/>
  <c r="G317" i="1"/>
  <c r="G316" i="1"/>
  <c r="G315" i="1"/>
  <c r="G331" i="1"/>
  <c r="G330" i="1"/>
  <c r="G329" i="1"/>
  <c r="G346" i="1"/>
  <c r="G345" i="1"/>
  <c r="G344" i="1"/>
  <c r="G360" i="1"/>
  <c r="G359" i="1"/>
  <c r="G358" i="1"/>
  <c r="G374" i="1"/>
  <c r="G373" i="1"/>
  <c r="G372" i="1"/>
  <c r="G388" i="1"/>
  <c r="G387" i="1"/>
  <c r="G386" i="1"/>
  <c r="G402" i="1"/>
  <c r="G401" i="1"/>
  <c r="G400" i="1"/>
  <c r="G416" i="1"/>
  <c r="G415" i="1"/>
  <c r="G414" i="1"/>
  <c r="G430" i="1"/>
  <c r="G429" i="1"/>
  <c r="G428" i="1"/>
  <c r="G444" i="1"/>
  <c r="G443" i="1"/>
  <c r="G442" i="1"/>
  <c r="G458" i="1"/>
  <c r="G457" i="1"/>
  <c r="G456" i="1"/>
  <c r="G217" i="1"/>
  <c r="G216" i="1"/>
  <c r="G215" i="1"/>
  <c r="G203" i="1"/>
  <c r="G202" i="1"/>
  <c r="G201" i="1"/>
  <c r="G189" i="1"/>
  <c r="G188" i="1"/>
  <c r="G187" i="1"/>
  <c r="G173" i="1"/>
  <c r="G174" i="1"/>
  <c r="G172" i="1"/>
  <c r="G451" i="1" l="1"/>
  <c r="G460" i="1" s="1"/>
  <c r="G461" i="1" s="1"/>
  <c r="G437" i="1"/>
  <c r="G446" i="1" s="1"/>
  <c r="G423" i="1"/>
  <c r="G432" i="1" s="1"/>
  <c r="G409" i="1"/>
  <c r="G418" i="1" s="1"/>
  <c r="G419" i="1" s="1"/>
  <c r="G395" i="1"/>
  <c r="G404" i="1" s="1"/>
  <c r="G405" i="1" s="1"/>
  <c r="G381" i="1"/>
  <c r="G390" i="1" s="1"/>
  <c r="G367" i="1"/>
  <c r="G376" i="1" s="1"/>
  <c r="G353" i="1"/>
  <c r="G362" i="1" s="1"/>
  <c r="G339" i="1"/>
  <c r="G348" i="1" s="1"/>
  <c r="G324" i="1"/>
  <c r="G333" i="1" s="1"/>
  <c r="G310" i="1"/>
  <c r="G319" i="1" s="1"/>
  <c r="G295" i="1"/>
  <c r="G304" i="1" s="1"/>
  <c r="G281" i="1"/>
  <c r="G290" i="1" s="1"/>
  <c r="G267" i="1"/>
  <c r="G276" i="1" s="1"/>
  <c r="G253" i="1"/>
  <c r="G262" i="1" s="1"/>
  <c r="G238" i="1"/>
  <c r="G247" i="1" s="1"/>
  <c r="G224" i="1"/>
  <c r="G233" i="1" s="1"/>
  <c r="G210" i="1"/>
  <c r="G219" i="1" s="1"/>
  <c r="G196" i="1"/>
  <c r="G205" i="1" s="1"/>
  <c r="G182" i="1"/>
  <c r="G191" i="1" s="1"/>
  <c r="G167" i="1"/>
  <c r="G176" i="1" s="1"/>
  <c r="H461" i="1" l="1"/>
  <c r="H405" i="1"/>
  <c r="G447" i="1"/>
  <c r="H447" i="1" s="1"/>
  <c r="H419" i="1"/>
  <c r="G433" i="1"/>
  <c r="H433" i="1" s="1"/>
  <c r="G391" i="1"/>
  <c r="H391" i="1" s="1"/>
  <c r="G377" i="1"/>
  <c r="H377" i="1" s="1"/>
  <c r="G363" i="1"/>
  <c r="H363" i="1" s="1"/>
  <c r="G349" i="1"/>
  <c r="H349" i="1" s="1"/>
  <c r="G192" i="1" l="1"/>
  <c r="H192" i="1" s="1"/>
  <c r="G177" i="1"/>
  <c r="H177" i="1" s="1"/>
  <c r="G334" i="1" l="1"/>
  <c r="H334" i="1" s="1"/>
  <c r="G320" i="1"/>
  <c r="H320" i="1" s="1"/>
  <c r="G305" i="1"/>
  <c r="H305" i="1" s="1"/>
  <c r="G291" i="1"/>
  <c r="H291" i="1" s="1"/>
  <c r="G277" i="1"/>
  <c r="H277" i="1" s="1"/>
  <c r="G263" i="1"/>
  <c r="H263" i="1" s="1"/>
  <c r="G248" i="1"/>
  <c r="H248" i="1" s="1"/>
  <c r="G234" i="1"/>
  <c r="H234" i="1" s="1"/>
  <c r="G220" i="1"/>
  <c r="H220" i="1" s="1"/>
  <c r="G206" i="1"/>
  <c r="H206" i="1" s="1"/>
  <c r="G436" i="7" l="1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35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353" i="7"/>
  <c r="G510" i="7"/>
  <c r="G509" i="7"/>
  <c r="G508" i="7"/>
  <c r="G507" i="7"/>
  <c r="G506" i="7"/>
  <c r="G505" i="7"/>
  <c r="G504" i="7"/>
  <c r="G503" i="7"/>
  <c r="G502" i="7"/>
  <c r="G501" i="7"/>
  <c r="G500" i="7"/>
  <c r="G499" i="7"/>
  <c r="G498" i="7"/>
  <c r="G497" i="7"/>
  <c r="G496" i="7"/>
  <c r="G495" i="7"/>
  <c r="G494" i="7"/>
  <c r="G493" i="7"/>
  <c r="G492" i="7"/>
  <c r="G491" i="7"/>
  <c r="G490" i="7"/>
  <c r="G489" i="7"/>
  <c r="G488" i="7"/>
  <c r="G487" i="7"/>
  <c r="G486" i="7"/>
  <c r="G485" i="7"/>
  <c r="G484" i="7"/>
  <c r="G483" i="7"/>
  <c r="G482" i="7"/>
  <c r="G481" i="7"/>
  <c r="G480" i="7"/>
  <c r="G479" i="7"/>
  <c r="G478" i="7"/>
  <c r="G477" i="7"/>
  <c r="G476" i="7"/>
  <c r="G475" i="7"/>
  <c r="G474" i="7"/>
  <c r="G473" i="7"/>
  <c r="G472" i="7"/>
  <c r="G471" i="7"/>
  <c r="G470" i="7"/>
  <c r="G469" i="7"/>
  <c r="G468" i="7"/>
  <c r="G467" i="7"/>
  <c r="G466" i="7"/>
  <c r="G465" i="7"/>
  <c r="G464" i="7"/>
  <c r="G463" i="7"/>
  <c r="G462" i="7"/>
  <c r="G461" i="7"/>
  <c r="G460" i="7"/>
  <c r="G459" i="7"/>
  <c r="G458" i="7"/>
  <c r="G457" i="7"/>
  <c r="G456" i="7"/>
  <c r="G455" i="7"/>
  <c r="G434" i="7"/>
  <c r="G352" i="7"/>
  <c r="G350" i="7"/>
  <c r="G349" i="7"/>
  <c r="G348" i="7"/>
  <c r="G347" i="7"/>
  <c r="G346" i="7"/>
  <c r="G345" i="7"/>
  <c r="G344" i="7"/>
  <c r="G343" i="7"/>
  <c r="G342" i="7"/>
  <c r="G341" i="7"/>
  <c r="G340" i="7"/>
  <c r="G339" i="7"/>
  <c r="G338" i="7"/>
  <c r="G337" i="7"/>
  <c r="G336" i="7"/>
  <c r="G335" i="7"/>
  <c r="G334" i="7"/>
  <c r="G333" i="7"/>
  <c r="G332" i="7"/>
  <c r="G331" i="7"/>
  <c r="G330" i="7"/>
  <c r="G329" i="7"/>
  <c r="G328" i="7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 s="1"/>
  <c r="G150" i="7"/>
  <c r="G149" i="7"/>
  <c r="G148" i="7"/>
  <c r="G147" i="7"/>
  <c r="G146" i="7"/>
  <c r="G145" i="7"/>
  <c r="G144" i="7"/>
  <c r="G143" i="7"/>
  <c r="G142" i="7"/>
  <c r="G141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139" i="7" l="1"/>
  <c r="G70" i="7"/>
  <c r="G454" i="7"/>
  <c r="G512" i="7" s="1"/>
  <c r="C6" i="18" s="1"/>
  <c r="C10" i="18" s="1"/>
  <c r="G5" i="7"/>
  <c r="G159" i="1" l="1"/>
  <c r="G158" i="1"/>
  <c r="G157" i="1"/>
  <c r="G156" i="1"/>
  <c r="G155" i="1"/>
  <c r="G153" i="1"/>
  <c r="G160" i="1" l="1"/>
  <c r="G161" i="1" s="1"/>
  <c r="H161" i="1" l="1"/>
  <c r="G147" i="1"/>
  <c r="G146" i="1"/>
  <c r="G145" i="1"/>
  <c r="G144" i="1"/>
  <c r="G143" i="1"/>
  <c r="G142" i="1"/>
  <c r="G141" i="1"/>
  <c r="G136" i="1"/>
  <c r="G129" i="1"/>
  <c r="G126" i="1"/>
  <c r="G123" i="1"/>
  <c r="G119" i="1"/>
  <c r="G115" i="1"/>
  <c r="G110" i="1"/>
  <c r="G101" i="1"/>
  <c r="G93" i="1"/>
  <c r="G86" i="1"/>
  <c r="G78" i="1"/>
  <c r="G71" i="1"/>
  <c r="G62" i="1"/>
  <c r="G57" i="1"/>
  <c r="F55" i="1"/>
  <c r="G55" i="1" s="1"/>
  <c r="G48" i="1"/>
  <c r="G43" i="1"/>
  <c r="G35" i="1"/>
  <c r="G30" i="1"/>
  <c r="G25" i="1"/>
  <c r="G18" i="1"/>
  <c r="G16" i="1"/>
  <c r="G10" i="1"/>
  <c r="G9" i="1"/>
  <c r="G111" i="1" l="1"/>
  <c r="G137" i="1"/>
  <c r="G138" i="1" s="1"/>
  <c r="G21" i="1"/>
  <c r="G148" i="1"/>
  <c r="G58" i="1"/>
  <c r="G59" i="1" s="1"/>
  <c r="G112" i="1"/>
  <c r="H138" i="1" l="1"/>
  <c r="G22" i="1"/>
  <c r="H22" i="1" s="1"/>
  <c r="G149" i="1"/>
  <c r="H149" i="1" s="1"/>
  <c r="H112" i="1"/>
  <c r="H59" i="1"/>
  <c r="H336" i="1" l="1"/>
  <c r="H498" i="1" s="1"/>
</calcChain>
</file>

<file path=xl/sharedStrings.xml><?xml version="1.0" encoding="utf-8"?>
<sst xmlns="http://schemas.openxmlformats.org/spreadsheetml/2006/main" count="2118" uniqueCount="717">
  <si>
    <t>RENCANA ANGGARAN BIAYA</t>
  </si>
  <si>
    <t>POLITEKNIK ILMU PELAYARAN SEMARANG</t>
  </si>
  <si>
    <t>No.</t>
  </si>
  <si>
    <t>Uraian Pekerjaan</t>
  </si>
  <si>
    <t>Jumlah</t>
  </si>
  <si>
    <t>Satuan</t>
  </si>
  <si>
    <t>Harga Satuan</t>
  </si>
  <si>
    <t>Total Harga</t>
  </si>
  <si>
    <t>A.</t>
  </si>
  <si>
    <t>Pemeliharaan  System Perangkat Laboratorium ERS</t>
  </si>
  <si>
    <t>Communication Module Instructur Console</t>
  </si>
  <si>
    <t>Paket</t>
  </si>
  <si>
    <t xml:space="preserve"> Communication Module Engine Control Consiole</t>
  </si>
  <si>
    <t>Air Contact Breaker Simulator (ACB)</t>
  </si>
  <si>
    <t>Graphic Panel Console</t>
  </si>
  <si>
    <t>Main Switch Board</t>
  </si>
  <si>
    <t>Starter Panel</t>
  </si>
  <si>
    <t>Emergency Switch Board</t>
  </si>
  <si>
    <t>Communication Module Local Console Stand</t>
  </si>
  <si>
    <t>B.</t>
  </si>
  <si>
    <t>Pemeliharaan Power System</t>
  </si>
  <si>
    <t>UPS SMART Tower 1500 VA</t>
  </si>
  <si>
    <t>Unit</t>
  </si>
  <si>
    <t>Sub Total</t>
  </si>
  <si>
    <t>PPN</t>
  </si>
  <si>
    <t>TOTAL</t>
  </si>
  <si>
    <t>A</t>
  </si>
  <si>
    <t>Pemeliharaan System Perangkat Lab SMS</t>
  </si>
  <si>
    <t>SMS Instructor Server</t>
  </si>
  <si>
    <t>-. Rebaseline Ship Maneuvering Instructor server</t>
  </si>
  <si>
    <t>-. Check Hardware server (Mainboard, Memory, Hardisk dan PSU)</t>
  </si>
  <si>
    <t>-. Configurasi and Sinkronisasi PC Instruktur</t>
  </si>
  <si>
    <t>-. Spare application software reinstallation</t>
  </si>
  <si>
    <t>ECDIS SMS Simulator Console</t>
  </si>
  <si>
    <t>-. Power Module Repair and Network Wiring Checkup</t>
  </si>
  <si>
    <t>-. Recovery Radar CPU Module</t>
  </si>
  <si>
    <t>-. Resetting Controler IO Board</t>
  </si>
  <si>
    <t>-. Seting dan konfigurasi ulang M/E Radar Console</t>
  </si>
  <si>
    <t>IG MASTER</t>
  </si>
  <si>
    <t>-. Rebaseline image hardisk Server Vega Prime</t>
  </si>
  <si>
    <t>-. Check Hardware IG Master</t>
  </si>
  <si>
    <t>-. Install Aplikasi Vega Prime di IG Master</t>
  </si>
  <si>
    <t>-. Check networking from IG Master to IG Client</t>
  </si>
  <si>
    <t>-. Configurasi and Sinkronisasi IG Master with IG Client</t>
  </si>
  <si>
    <t>-. Restore Database</t>
  </si>
  <si>
    <t>-. Preparation Data exercise</t>
  </si>
  <si>
    <t>IG CLIENT</t>
  </si>
  <si>
    <t>-. Rebaseline image hardisk IG Client</t>
  </si>
  <si>
    <t>-. Check Hardware IG Client</t>
  </si>
  <si>
    <t>-. Configurasi and Sinkronisasi IG client</t>
  </si>
  <si>
    <t>ARPA RADAR Simulator Console</t>
  </si>
  <si>
    <t>B</t>
  </si>
  <si>
    <t>UPS Instructor console</t>
  </si>
  <si>
    <t>SMART Tower 1500 VA</t>
  </si>
  <si>
    <t>UPS IG Server</t>
  </si>
  <si>
    <t>SMART Rackmount 1500VA 2U</t>
  </si>
  <si>
    <t>PPN 10%</t>
  </si>
  <si>
    <t>Pemeliharaan System Perangkat Lab GMDSS</t>
  </si>
  <si>
    <t>Instructor's Terminal GMDSS</t>
  </si>
  <si>
    <t>- Setting and reconfiguring the main terminal of NCU Unit 438</t>
  </si>
  <si>
    <t>- Troubleshooting the NKG-800 printer system</t>
  </si>
  <si>
    <t>- Reconnection and synchronization of the A1A1 System Processor Unit</t>
  </si>
  <si>
    <t>- Recovery and backup of operating system data</t>
  </si>
  <si>
    <t>- Reconnection and data synchronization of the Inmarsat-B panel display</t>
  </si>
  <si>
    <t>- LAN Network Configuration and A14 Hub settings setting</t>
  </si>
  <si>
    <t>- Optimization of KVM switch modules including LCD Module, Keyboard and Mouse</t>
  </si>
  <si>
    <t>- Exercise tests and simulations</t>
  </si>
  <si>
    <t>Instructor’s  Control Panel GMDSS</t>
  </si>
  <si>
    <t>- Repair of Radio Telephone System controller VHF NCH JRC-414</t>
  </si>
  <si>
    <t>- Optimization of the main control display device</t>
  </si>
  <si>
    <t>- Reconfigure and repair MF / HF NCH-1962 radios</t>
  </si>
  <si>
    <t>- Improvement and arrangement of Inmarsat-B NQW 132B Satellite Telephone</t>
  </si>
  <si>
    <t>- Optimization and reset of communication printers</t>
  </si>
  <si>
    <t>General Ownship  I equipment</t>
  </si>
  <si>
    <t>- Resetting and configure Main Interface Unit NCU 439</t>
  </si>
  <si>
    <t>- Troubleshoot output A15 Power Supply Unit NBK-158</t>
  </si>
  <si>
    <t>- Reconnecting and synchronize Processor Unit NDC-1370</t>
  </si>
  <si>
    <t>- Data and operation system recovery and backup</t>
  </si>
  <si>
    <t>- Recache Storage and Memory Capacity</t>
  </si>
  <si>
    <t>- Network and LAN reconfigure and terminal connection setting</t>
  </si>
  <si>
    <t>- Testing and data simulation lab exercise and scenario 01</t>
  </si>
  <si>
    <t>GMDSS Ownship I Panel Controller</t>
  </si>
  <si>
    <t>- Troubleshoot and reconfigure MF/HF JRC NCH-1962 system</t>
  </si>
  <si>
    <t>- Tuning Radio Telephone System controller NCH JRC-414 VHF</t>
  </si>
  <si>
    <t>- Tuning A5 Inmarsat-B Telephone NQW 132B</t>
  </si>
  <si>
    <t>- Equipment display resetting and optimalization</t>
  </si>
  <si>
    <t>- Clearing and connection setting Communication Panel Printer</t>
  </si>
  <si>
    <t>General Ownship 2 equipment</t>
  </si>
  <si>
    <t>- Re-Cache Storage and Memory Capacity</t>
  </si>
  <si>
    <t>GMDSS Ownship 2 Panel Controller</t>
  </si>
  <si>
    <t>- Pekerjaan Perbaikan, rekonfigurasi perangkat instruktur, Laboratorium GMDSS</t>
  </si>
  <si>
    <t>SMART Rackmount 1000VA 1U</t>
  </si>
  <si>
    <t>Pemeliharaan System Perangkat Lab LCHS</t>
  </si>
  <si>
    <t>Perbaikan LCHS Simulator Main Server</t>
  </si>
  <si>
    <t>Pengecekan dan Perbaikan Mainboard Komputer</t>
  </si>
  <si>
    <t>Pengecekan dan Perbaikan Power Supply</t>
  </si>
  <si>
    <t>Rebaseline Data Server</t>
  </si>
  <si>
    <r>
      <t>Pekerjaan Setting, Configuration dan</t>
    </r>
    <r>
      <rPr>
        <b/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>Troubleshooting Computer Client LCHS</t>
    </r>
  </si>
  <si>
    <r>
      <t>Configuration Aplikasi Liquid Cargo Handling</t>
    </r>
    <r>
      <rPr>
        <sz val="11"/>
        <color indexed="8"/>
        <rFont val="Calibri"/>
        <family val="2"/>
      </rPr>
      <t> </t>
    </r>
    <r>
      <rPr>
        <sz val="11"/>
        <color indexed="8"/>
        <rFont val="Calibri"/>
        <family val="2"/>
      </rPr>
      <t>Simulator</t>
    </r>
  </si>
  <si>
    <t>Data Singkronisasi PC Instruktur dan Server</t>
  </si>
  <si>
    <t>Preparation Data Exercise</t>
  </si>
  <si>
    <t>Instructor Station Console</t>
  </si>
  <si>
    <t>Instructor Station Workstation Server</t>
  </si>
  <si>
    <t xml:space="preserve">Hard Copy Printer </t>
  </si>
  <si>
    <t>Loading Calculator Console</t>
  </si>
  <si>
    <t>Loading Calculator Workstation Server</t>
  </si>
  <si>
    <t>Cargo Control Console</t>
  </si>
  <si>
    <t>Sound Simulation PC Workstation Server</t>
  </si>
  <si>
    <t>I/O Devices Panel</t>
  </si>
  <si>
    <t>Main Console Cargo</t>
  </si>
  <si>
    <t xml:space="preserve">Inert Gas Console Panel </t>
  </si>
  <si>
    <t>Local Pulp Control Panel</t>
  </si>
  <si>
    <t>Pemeliharaan System Perangkat Lab Kimia Meti</t>
  </si>
  <si>
    <t>Perangkat Pengukuran PH Meter</t>
  </si>
  <si>
    <t>Perangkat Pengukuran CO2 Meter</t>
  </si>
  <si>
    <t xml:space="preserve">Perangkat Pengukuran Viscosity Meter </t>
  </si>
  <si>
    <t>Perangkat Pengetesan Flash Point Tester</t>
  </si>
  <si>
    <t>Perangkat Carbon Residu Tester</t>
  </si>
  <si>
    <t>Perangkat Pengukuran Hydrometer</t>
  </si>
  <si>
    <t>Perangkat Pengukuran Boiler Water Tester</t>
  </si>
  <si>
    <t>JASA</t>
  </si>
  <si>
    <t>MEKANIK 3 ORANG SELAMA 4 HARI</t>
  </si>
  <si>
    <t>Ho</t>
  </si>
  <si>
    <t>MATERIAL</t>
  </si>
  <si>
    <t>FILTER UDARA AF 4553 M</t>
  </si>
  <si>
    <t>BUAH</t>
  </si>
  <si>
    <t>FILTER AIR EF 2075</t>
  </si>
  <si>
    <t>FILTER MINYAK LUMAS LF 670</t>
  </si>
  <si>
    <t>FILTER SOLAR FF 202</t>
  </si>
  <si>
    <t xml:space="preserve">MINYAK LUMAS MESIN SIESEL SAE 15-40 </t>
  </si>
  <si>
    <t>LITER</t>
  </si>
  <si>
    <t>JUMLAH</t>
  </si>
  <si>
    <t>INS</t>
  </si>
  <si>
    <t>KODE</t>
  </si>
  <si>
    <t>VOLUME SUB OUTPUT</t>
  </si>
  <si>
    <t>JENIS KOMPONEN (UTAMA /PENDUKUNG)</t>
  </si>
  <si>
    <t>RINCIAN PERHITUNGAN</t>
  </si>
  <si>
    <t>JMH</t>
  </si>
  <si>
    <t>a</t>
  </si>
  <si>
    <t>x</t>
  </si>
  <si>
    <t>keg</t>
  </si>
  <si>
    <t>b</t>
  </si>
  <si>
    <t>ATK</t>
  </si>
  <si>
    <t>c</t>
  </si>
  <si>
    <t>d</t>
  </si>
  <si>
    <t>e</t>
  </si>
  <si>
    <t>RAKL ATK UNIT LABORATORIUM, SIMULATOR, WORKSHOP DAN ENGINE HALL TAHUN 2019</t>
  </si>
  <si>
    <t>AKUN 521811</t>
  </si>
  <si>
    <t>NO</t>
  </si>
  <si>
    <t>PROGRAM/KEGIATAN</t>
  </si>
  <si>
    <t>SATUAN</t>
  </si>
  <si>
    <t>KEGIATAN</t>
  </si>
  <si>
    <t>BIAYA/UNIT</t>
  </si>
  <si>
    <t>LABORATORIUM DAN SIMULATOR INS</t>
  </si>
  <si>
    <t>Pembelian Kertas A4</t>
  </si>
  <si>
    <t>Rim</t>
  </si>
  <si>
    <t>Pembelian Kertas F4</t>
  </si>
  <si>
    <t>Spidol white board warna merah</t>
  </si>
  <si>
    <t>DOS</t>
  </si>
  <si>
    <t>Spidol white board warna biru</t>
  </si>
  <si>
    <t>Spidol white board warna hitam</t>
  </si>
  <si>
    <t>Spidol white board warna hijau</t>
  </si>
  <si>
    <t>Baterai AAA alkaline</t>
  </si>
  <si>
    <t>Buah</t>
  </si>
  <si>
    <t>Baterai Kecil AA Alkaline</t>
  </si>
  <si>
    <t xml:space="preserve">Baterai Besar Alkaline </t>
  </si>
  <si>
    <t>1.11</t>
  </si>
  <si>
    <t>Binder Klip Besar</t>
  </si>
  <si>
    <t>1.12</t>
  </si>
  <si>
    <t>Binder Klip Kecil</t>
  </si>
  <si>
    <t>1.13</t>
  </si>
  <si>
    <t>Binder Klip Sedang</t>
  </si>
  <si>
    <t>1.14</t>
  </si>
  <si>
    <t>Buku Ekspedisi</t>
  </si>
  <si>
    <t>1.15</t>
  </si>
  <si>
    <t>Buku Kwarto Isi 100</t>
  </si>
  <si>
    <t>1.16</t>
  </si>
  <si>
    <t>Buku Tulis Folio 100 Lembar</t>
  </si>
  <si>
    <t>1.17</t>
  </si>
  <si>
    <t>Buku Tulis Folio 200 Lembar</t>
  </si>
  <si>
    <t>1.18</t>
  </si>
  <si>
    <t>Cutter Besar</t>
  </si>
  <si>
    <t>1.19</t>
  </si>
  <si>
    <t>Cutter Kecil</t>
  </si>
  <si>
    <t>1.20</t>
  </si>
  <si>
    <t>Ekternal Hardis 500 GB</t>
  </si>
  <si>
    <t>1.21</t>
  </si>
  <si>
    <t>Gunting Sedang</t>
  </si>
  <si>
    <t>1.22</t>
  </si>
  <si>
    <t>Gunting Besar</t>
  </si>
  <si>
    <t>1.23</t>
  </si>
  <si>
    <t>Isi Cutter Kecil</t>
  </si>
  <si>
    <t>Dos</t>
  </si>
  <si>
    <t>1.24</t>
  </si>
  <si>
    <t>Isi Cutter Besar</t>
  </si>
  <si>
    <t>1.25</t>
  </si>
  <si>
    <t>Staples Besar</t>
  </si>
  <si>
    <t>1.26</t>
  </si>
  <si>
    <t>Staples Kecil</t>
  </si>
  <si>
    <t>1.27</t>
  </si>
  <si>
    <t>Isi Staples Besar</t>
  </si>
  <si>
    <t>1.28</t>
  </si>
  <si>
    <t>Isi Staples Kecil</t>
  </si>
  <si>
    <t>1.29</t>
  </si>
  <si>
    <t>Isolasi Double Tape Tebal Warna Putih Kecil</t>
  </si>
  <si>
    <t>Roll</t>
  </si>
  <si>
    <t>1.30</t>
  </si>
  <si>
    <t>Isolasi Double Tape Tebal Warna Hitam Besar</t>
  </si>
  <si>
    <t>1.31</t>
  </si>
  <si>
    <t>Isolasi Bening 3 cm</t>
  </si>
  <si>
    <t>1.32</t>
  </si>
  <si>
    <t>Isolasi Bening 5 cm</t>
  </si>
  <si>
    <t>1.33</t>
  </si>
  <si>
    <t>Kalkulator</t>
  </si>
  <si>
    <t>1.34</t>
  </si>
  <si>
    <t>Lakban Coklat 5 cm</t>
  </si>
  <si>
    <t>1.35</t>
  </si>
  <si>
    <t>Lakban Hitam 5 cm</t>
  </si>
  <si>
    <t>1.36</t>
  </si>
  <si>
    <t>Lakban Hitam 3 cm</t>
  </si>
  <si>
    <t>1.37</t>
  </si>
  <si>
    <t>Lakban Merah 3 cm</t>
  </si>
  <si>
    <t>1.38</t>
  </si>
  <si>
    <t>Lem Kayu</t>
  </si>
  <si>
    <t>1.39</t>
  </si>
  <si>
    <t>Lem Tackol Besar</t>
  </si>
  <si>
    <t>1.40</t>
  </si>
  <si>
    <t>Lem UHU Twist and Glue</t>
  </si>
  <si>
    <t>1.41</t>
  </si>
  <si>
    <t>Map Document Keeper ( Katana ) Isi 40 MERAH</t>
  </si>
  <si>
    <t>1.42</t>
  </si>
  <si>
    <t>Map Document Keeper ( Katana ) Isi 40 BIRU</t>
  </si>
  <si>
    <t>1.43</t>
  </si>
  <si>
    <t>Map Document Keeper ( Katana ) Isi 40 KUNING</t>
  </si>
  <si>
    <t>1.46</t>
  </si>
  <si>
    <t>Map Clip File</t>
  </si>
  <si>
    <t>1.48</t>
  </si>
  <si>
    <t>Ordner Folio Biru</t>
  </si>
  <si>
    <t>1.49</t>
  </si>
  <si>
    <t>Ordner Kwarto Putih</t>
  </si>
  <si>
    <t>1.50</t>
  </si>
  <si>
    <t>Paper Klip</t>
  </si>
  <si>
    <t>1.51</t>
  </si>
  <si>
    <t>Penggaris Besi 60 cm</t>
  </si>
  <si>
    <t>1.52</t>
  </si>
  <si>
    <t>Pensil 2B</t>
  </si>
  <si>
    <t>1.53</t>
  </si>
  <si>
    <t>Pelubang Kertas Besar</t>
  </si>
  <si>
    <t>1.54</t>
  </si>
  <si>
    <t>Post It Kecil (Notes)</t>
  </si>
  <si>
    <t>1.55</t>
  </si>
  <si>
    <t xml:space="preserve">Post It Besar (Notes) </t>
  </si>
  <si>
    <t>1.56</t>
  </si>
  <si>
    <t>Post It "SIGN HERE"</t>
  </si>
  <si>
    <t>1.57</t>
  </si>
  <si>
    <t>Serutan Pensil Meja</t>
  </si>
  <si>
    <t>1.58</t>
  </si>
  <si>
    <t>Spidol Kecil Biru</t>
  </si>
  <si>
    <t>1.59</t>
  </si>
  <si>
    <t>Spidol Kecil Hitam</t>
  </si>
  <si>
    <t>1.60</t>
  </si>
  <si>
    <t>Spidol Kecil Merah</t>
  </si>
  <si>
    <t>1.61</t>
  </si>
  <si>
    <t xml:space="preserve">Spidol Permanent Hitam </t>
  </si>
  <si>
    <t>1.62</t>
  </si>
  <si>
    <t>Spidol Permanent Biru</t>
  </si>
  <si>
    <t>1.63</t>
  </si>
  <si>
    <t>Spidol Permanent Merah</t>
  </si>
  <si>
    <t>1.64</t>
  </si>
  <si>
    <t>Stabillo Orange</t>
  </si>
  <si>
    <t>1.65</t>
  </si>
  <si>
    <t>Stabillo Kuning</t>
  </si>
  <si>
    <t>1.66</t>
  </si>
  <si>
    <t>Stop Map Kertas</t>
  </si>
  <si>
    <t>1.67</t>
  </si>
  <si>
    <t>Stop Map Tebal Kertas Buffalo ( Map Kertas Biola )</t>
  </si>
  <si>
    <t>1.68</t>
  </si>
  <si>
    <t>Tip Ex Pentel</t>
  </si>
  <si>
    <t>LABORATORIUM BAHARI (MSTP)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</si>
  <si>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</si>
  <si>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</si>
  <si>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</si>
  <si>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</si>
  <si>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</si>
  <si>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</si>
  <si>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</si>
  <si>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</si>
  <si>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</si>
  <si>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</si>
  <si>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</si>
  <si>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</si>
  <si>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</si>
  <si>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</si>
  <si>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</si>
  <si>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</si>
  <si>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</si>
  <si>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</si>
  <si>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</si>
  <si>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</si>
  <si>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</si>
  <si>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</si>
  <si>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</si>
  <si>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</si>
  <si>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</si>
  <si>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</si>
  <si>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</si>
  <si>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</si>
  <si>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</si>
  <si>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</si>
  <si>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</si>
  <si>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</si>
  <si>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</si>
  <si>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Map Gantung ( Hanging Folder )</t>
  </si>
  <si>
    <t>2.45</t>
  </si>
  <si>
    <t>Map Snelhecter Plastik  (Tebal)</t>
  </si>
  <si>
    <t>2.46</t>
  </si>
  <si>
    <t>2.47</t>
  </si>
  <si>
    <t>Map Tanda Tangan</t>
  </si>
  <si>
    <t>2.48</t>
  </si>
  <si>
    <t>2.49</t>
  </si>
  <si>
    <t>2.50</t>
  </si>
  <si>
    <t>2.51</t>
  </si>
  <si>
    <t>2.52</t>
  </si>
  <si>
    <t>2.53</t>
  </si>
  <si>
    <t xml:space="preserve">Penghapus </t>
  </si>
  <si>
    <t>2.54</t>
  </si>
  <si>
    <t>2.55</t>
  </si>
  <si>
    <t>2.56</t>
  </si>
  <si>
    <t>2.57</t>
  </si>
  <si>
    <t>2.58</t>
  </si>
  <si>
    <t>2.59</t>
  </si>
  <si>
    <t>2.60</t>
  </si>
  <si>
    <t>2.61</t>
  </si>
  <si>
    <t>2.65</t>
  </si>
  <si>
    <t>2.66</t>
  </si>
  <si>
    <t>2.67</t>
  </si>
  <si>
    <t>2.68</t>
  </si>
  <si>
    <t>2.69</t>
  </si>
  <si>
    <t>2.70</t>
  </si>
  <si>
    <t>Tinta Printer EPSON BK.(black T.664)</t>
  </si>
  <si>
    <t>2.71</t>
  </si>
  <si>
    <t>Tinta Printer EPSON C.(Cyan T.664)</t>
  </si>
  <si>
    <t>2.72</t>
  </si>
  <si>
    <t>Tinta Printer EPSON Y.(Yellow T.664)</t>
  </si>
  <si>
    <t>2.73</t>
  </si>
  <si>
    <t>Tinta Printer EPSON M.(Magenta T.664)</t>
  </si>
  <si>
    <t>LABORATORIUM DAN SIMULATOR SHIP ANALYTIC</t>
  </si>
  <si>
    <t>RUANG INSTRUKTUR/ADMINISTRASI</t>
  </si>
  <si>
    <t>3.1.1</t>
  </si>
  <si>
    <t>REM</t>
  </si>
  <si>
    <t>3.1.2</t>
  </si>
  <si>
    <t>Pembelan Kertas F4</t>
  </si>
  <si>
    <t>3.2.3</t>
  </si>
  <si>
    <t>3.2.4</t>
  </si>
  <si>
    <t>Penghapus</t>
  </si>
  <si>
    <t>BOX</t>
  </si>
  <si>
    <t>3.2.6</t>
  </si>
  <si>
    <t>Battery Cemos</t>
  </si>
  <si>
    <t>3.3.3</t>
  </si>
  <si>
    <t>Spidol White Board Warna Merah.</t>
  </si>
  <si>
    <t>3.3.4</t>
  </si>
  <si>
    <t>Spidol White Board Warna Biru</t>
  </si>
  <si>
    <t>3.3.5</t>
  </si>
  <si>
    <t>Spidol White Board Warna Hitam</t>
  </si>
  <si>
    <t>3.3.6</t>
  </si>
  <si>
    <t>Spidol White Board Warna Hijau</t>
  </si>
  <si>
    <t>3.3.7</t>
  </si>
  <si>
    <t>Penghapus White Board</t>
  </si>
  <si>
    <t xml:space="preserve">LABORATORIUM DAN SIMULATOR METI </t>
  </si>
  <si>
    <t>Amplop Putih Besar</t>
  </si>
  <si>
    <t>DOOS</t>
  </si>
  <si>
    <t xml:space="preserve">Amplop Putih Kecil </t>
  </si>
  <si>
    <t>Ballpoint Hitam "Standard AE7" 0,4 / Snowman</t>
  </si>
  <si>
    <t>Ballpoint Meja</t>
  </si>
  <si>
    <t>Baterai AAAA Alkaline</t>
  </si>
  <si>
    <t>4.10.</t>
  </si>
  <si>
    <t>Boxy</t>
  </si>
  <si>
    <t>Dispenser Isolasi Kecil</t>
  </si>
  <si>
    <t>4.20.</t>
  </si>
  <si>
    <t>Dispenser Isolasi Sedang</t>
  </si>
  <si>
    <t>Isolasi Double Tape 3 cm</t>
  </si>
  <si>
    <t>ROLL</t>
  </si>
  <si>
    <t>4.30.</t>
  </si>
  <si>
    <t>Isolasi Double Tape 5 cm</t>
  </si>
  <si>
    <t>Kertas HVS A4 70 gr</t>
  </si>
  <si>
    <t>RIEM</t>
  </si>
  <si>
    <t>Kertas HVS F4 70 gr</t>
  </si>
  <si>
    <t>Kwitansi Kecil</t>
  </si>
  <si>
    <t>Kwitansi Besar</t>
  </si>
  <si>
    <t>4.40.</t>
  </si>
  <si>
    <t>Lem Kertas Lipstick</t>
  </si>
  <si>
    <t>BOTOL</t>
  </si>
  <si>
    <t xml:space="preserve">Map Batik </t>
  </si>
  <si>
    <t>LEMBAR</t>
  </si>
  <si>
    <t>4.50.</t>
  </si>
  <si>
    <t>Remover MAX</t>
  </si>
  <si>
    <t>4.60.</t>
  </si>
  <si>
    <t>Spidol WB Biru</t>
  </si>
  <si>
    <t>Spidol WB Hijau</t>
  </si>
  <si>
    <t>Spidol WB Hitam</t>
  </si>
  <si>
    <t>Spidol WB Merah</t>
  </si>
  <si>
    <t>Stabillo Pink</t>
  </si>
  <si>
    <t>4.70.</t>
  </si>
  <si>
    <t>Stabillo Hijau</t>
  </si>
  <si>
    <t>Stabillo Biru</t>
  </si>
  <si>
    <t>Stamp Pad</t>
  </si>
  <si>
    <t>Stapler Jilid</t>
  </si>
  <si>
    <t xml:space="preserve">Staples Kecil </t>
  </si>
  <si>
    <t>4.80.</t>
  </si>
  <si>
    <t>Tinta Stempel Ungu</t>
  </si>
  <si>
    <t>Toner mesin fotocopy lr2018n 5 kg</t>
  </si>
  <si>
    <t>KG</t>
  </si>
  <si>
    <t>Tinta printer EPSON L355 (5 botol/warna)</t>
  </si>
  <si>
    <t>Roll kabel</t>
  </si>
  <si>
    <t>Gantungan kunci (yg dpt diberi tulisan/ket.)</t>
  </si>
  <si>
    <t>Senter kecil (led)</t>
  </si>
  <si>
    <t>LABORATORIUM ENGINE HALL DAN WORKSHOP</t>
  </si>
  <si>
    <t>5.10</t>
  </si>
  <si>
    <t>5.13</t>
  </si>
  <si>
    <t>5.14</t>
  </si>
  <si>
    <t>5.15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</si>
  <si>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</si>
  <si>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</si>
  <si>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</si>
  <si>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</si>
  <si>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</si>
  <si>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</si>
  <si>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</si>
  <si>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</si>
  <si>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</si>
  <si>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</si>
  <si>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</si>
  <si>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</si>
  <si>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</si>
  <si>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</si>
  <si>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</si>
  <si>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</si>
  <si>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</si>
  <si>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</si>
  <si>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</si>
  <si>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</si>
  <si>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</si>
  <si>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</si>
  <si>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</si>
  <si>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</si>
  <si>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</si>
  <si>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</si>
  <si>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</si>
  <si>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</si>
  <si>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</si>
  <si>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</si>
  <si>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</si>
  <si>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</si>
  <si>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</si>
  <si>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</si>
  <si>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</si>
  <si>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</si>
  <si>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</si>
  <si>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5.55</t>
  </si>
  <si>
    <t>5.56</t>
  </si>
  <si>
    <t>5.57</t>
  </si>
  <si>
    <t>5.58</t>
  </si>
  <si>
    <t>5.59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</si>
  <si>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</si>
  <si>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</si>
  <si>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</si>
  <si>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</si>
  <si>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</si>
  <si>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</si>
  <si>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</si>
  <si>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</si>
  <si>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</si>
  <si>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BAHARI</t>
  </si>
  <si>
    <t>6.10.</t>
  </si>
  <si>
    <t>6.20.</t>
  </si>
  <si>
    <t>Kertas HVS F4 80 gr</t>
  </si>
  <si>
    <t>Kertas HVS A4 80 gr</t>
  </si>
  <si>
    <t>6.30.</t>
  </si>
  <si>
    <t>6.40.</t>
  </si>
  <si>
    <t>6.50.</t>
  </si>
  <si>
    <t>UNIT LABORATORIUM DAN SIMULATOR PORT AND SHIPPING</t>
  </si>
  <si>
    <t>7.1</t>
  </si>
  <si>
    <t>Hardisk External 1 TB</t>
  </si>
  <si>
    <t>buah</t>
  </si>
  <si>
    <t>7.2</t>
  </si>
  <si>
    <t>doos</t>
  </si>
  <si>
    <t>7.3</t>
  </si>
  <si>
    <t>7.4</t>
  </si>
  <si>
    <t xml:space="preserve">Ballpoint Hitam </t>
  </si>
  <si>
    <t>box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</si>
  <si>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</si>
  <si>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</si>
  <si>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</si>
  <si>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</si>
  <si>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</si>
  <si>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</si>
  <si>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</si>
  <si>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</si>
  <si>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</si>
  <si>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</si>
  <si>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</si>
  <si>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</si>
  <si>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</si>
  <si>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</si>
  <si>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</si>
  <si>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</si>
  <si>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7.22</t>
  </si>
  <si>
    <t>7.23</t>
  </si>
  <si>
    <t>7.24</t>
  </si>
  <si>
    <t>7.25</t>
  </si>
  <si>
    <t>7.26</t>
  </si>
  <si>
    <t>7.27</t>
  </si>
  <si>
    <t>7.28</t>
  </si>
  <si>
    <t>roll</t>
  </si>
  <si>
    <t>7.29</t>
  </si>
  <si>
    <t>7.30</t>
  </si>
  <si>
    <t>7.31</t>
  </si>
  <si>
    <t>7.32</t>
  </si>
  <si>
    <t>7.33</t>
  </si>
  <si>
    <t>7.34</t>
  </si>
  <si>
    <t>riem</t>
  </si>
  <si>
    <t>7.35</t>
  </si>
  <si>
    <t>7.36</t>
  </si>
  <si>
    <t>7.37</t>
  </si>
  <si>
    <t>7.38</t>
  </si>
  <si>
    <t>7.39</t>
  </si>
  <si>
    <t>botol</t>
  </si>
  <si>
    <t>7.40</t>
  </si>
  <si>
    <t>7.41</t>
  </si>
  <si>
    <t>lembar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</si>
  <si>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</si>
  <si>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</si>
  <si>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</si>
  <si>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</si>
  <si>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</si>
  <si>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</si>
  <si>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</si>
  <si>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</si>
  <si>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</si>
  <si>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</si>
  <si>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</si>
  <si>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</si>
  <si>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</si>
  <si>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</si>
  <si>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</si>
  <si>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</si>
  <si>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</si>
  <si>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Spidol Kecil Warna</t>
  </si>
  <si>
    <t>set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</si>
  <si>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</si>
  <si>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</si>
  <si>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</si>
  <si>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</si>
  <si>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</si>
  <si>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</si>
  <si>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</si>
  <si>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</si>
  <si>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</si>
  <si>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</si>
  <si>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</si>
  <si>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</si>
  <si>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</si>
  <si>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</si>
  <si>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</si>
  <si>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</si>
  <si>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</si>
  <si>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Stempel Tanggalan</t>
  </si>
  <si>
    <t>7.76</t>
  </si>
  <si>
    <t>7.77</t>
  </si>
  <si>
    <t>7.78</t>
  </si>
  <si>
    <t>7.79</t>
  </si>
  <si>
    <t>7.80</t>
  </si>
  <si>
    <t>Odner Bantex</t>
  </si>
  <si>
    <t>7.81</t>
  </si>
  <si>
    <t>LABORATORIUM FIRE FIGHTING</t>
  </si>
  <si>
    <t>Catred / Tinta (printer)</t>
  </si>
  <si>
    <t>HVS Paper @70 gr A4 500 lbr)</t>
  </si>
  <si>
    <t>rim</t>
  </si>
  <si>
    <t>HVS Paper @70 gr Legal 500 lbr)</t>
  </si>
  <si>
    <t>White Board Erase</t>
  </si>
  <si>
    <t>White Board Maker Blue/Black/Red @12 bh</t>
  </si>
  <si>
    <t>Permanent Board Maker Blue/Black/Red @12 bh</t>
  </si>
  <si>
    <t>Ballpoint</t>
  </si>
  <si>
    <t>Tipex</t>
  </si>
  <si>
    <t>Gunting kertas</t>
  </si>
  <si>
    <t>Documen file Besar</t>
  </si>
  <si>
    <t xml:space="preserve">Pelubang kertas </t>
  </si>
  <si>
    <t>Cutter</t>
  </si>
  <si>
    <t>Staples kecil</t>
  </si>
  <si>
    <t xml:space="preserve">Staples Besar </t>
  </si>
  <si>
    <t>Buku tulis besar/Folio</t>
  </si>
  <si>
    <t>Buku tulis kecil</t>
  </si>
  <si>
    <t>UNIT LABORATORIUM DAN SIMULATOR</t>
  </si>
  <si>
    <t>9.11.</t>
  </si>
  <si>
    <t>9.12.</t>
  </si>
  <si>
    <t>9.20.</t>
  </si>
  <si>
    <t>9.30.</t>
  </si>
  <si>
    <t>9.40.</t>
  </si>
  <si>
    <t>9.50.</t>
  </si>
  <si>
    <t>Penggaris Besi 30 cm</t>
  </si>
  <si>
    <t>9.60.</t>
  </si>
  <si>
    <t>Kg</t>
  </si>
  <si>
    <t xml:space="preserve">TOTAL </t>
  </si>
  <si>
    <t>PEKERJAAN</t>
  </si>
  <si>
    <t>SAT</t>
  </si>
  <si>
    <t>VOL</t>
  </si>
  <si>
    <t xml:space="preserve">HARGA </t>
  </si>
  <si>
    <t>JUMPLAH</t>
  </si>
  <si>
    <t>Lab SOL</t>
  </si>
  <si>
    <t>Checking sofware</t>
  </si>
  <si>
    <t>Update sofware</t>
  </si>
  <si>
    <t>Optimalisasi</t>
  </si>
  <si>
    <t>Cleaning</t>
  </si>
  <si>
    <t>LCHS</t>
  </si>
  <si>
    <t>CBT</t>
  </si>
  <si>
    <t>ERGS</t>
  </si>
  <si>
    <t>Nav. Aid</t>
  </si>
  <si>
    <t>Radar Arpha Simulator</t>
  </si>
  <si>
    <t>GMDSS Simulator Skanty</t>
  </si>
  <si>
    <t>Komputer</t>
  </si>
  <si>
    <t>GMDSS Riil Skanti</t>
  </si>
  <si>
    <t>Marlin</t>
  </si>
  <si>
    <t>Lab. Facet</t>
  </si>
  <si>
    <t>Port &amp; Shippng</t>
  </si>
  <si>
    <t>RKAKL UNIT LABORATORIUM, SIMULATOR DAN WORKSHOP TAHUN 2020</t>
  </si>
  <si>
    <t>PERAWATAN PERALATAN LABORATORIUM, SIMULATOR, WORKSHOP DAN ENGINE HALL</t>
  </si>
  <si>
    <t>PERAWATAN KOLAM RENANG DAN SMOKE CHAMBER</t>
  </si>
  <si>
    <t>Belanja Pembelian Alat-Alat Praktek dan Penambahan Peralatan Laboratorium Simulator</t>
  </si>
  <si>
    <t>SHIP ANALYTIC</t>
  </si>
  <si>
    <t>BAHASA</t>
  </si>
  <si>
    <t>ECDIS / RADAR</t>
  </si>
  <si>
    <t>TABLE TOP</t>
  </si>
  <si>
    <t>ERS</t>
  </si>
  <si>
    <t>FM. Ship Handling Navigation</t>
  </si>
  <si>
    <t>DP Basic Transas</t>
  </si>
  <si>
    <t>DP Advance Transas</t>
  </si>
  <si>
    <t>Part Task Ship Handling</t>
  </si>
  <si>
    <t>English Maritim</t>
  </si>
  <si>
    <t>Prawatan/penggantian UPS</t>
  </si>
  <si>
    <t>Perawatan/Penggantian Hard Disk</t>
  </si>
  <si>
    <t xml:space="preserve">Perawatan rutin / pembersihan AC </t>
  </si>
  <si>
    <t>GMDSS Simulator</t>
  </si>
  <si>
    <t>Perawatan dan Perbaikan Diesel Generator</t>
  </si>
  <si>
    <t>Perawatan dan Perbaikan Auxiliary Boiler</t>
  </si>
  <si>
    <t>Perawatan dan Perbaikan Pompa Air</t>
  </si>
  <si>
    <t>Perawatan dan Perbaikan OWS</t>
  </si>
  <si>
    <t>Perawatan dan Perbaikan FWG</t>
  </si>
  <si>
    <t>Perawatan dan Perbaikan Steering Gear</t>
  </si>
  <si>
    <t>Perawatan dan Perbaikan Refrigerator mesin</t>
  </si>
  <si>
    <t>Perawatan dan Perbaikan Cooler</t>
  </si>
  <si>
    <t>Perawatan dan Perbaikan Pompa Minyak Lumas</t>
  </si>
  <si>
    <t>Perawatan dan Perbaikan Pompa Bahan Bakar</t>
  </si>
  <si>
    <t>Perawatan dan Perbaikan FO Purifier</t>
  </si>
  <si>
    <t>Perawatan dan Perbaikan Air Compressor</t>
  </si>
  <si>
    <t>Perawatan dan Perbaikan Tangki Cooling Tower</t>
  </si>
  <si>
    <t>Perawatan dan Perbaikan Tangki Air tawar</t>
  </si>
  <si>
    <t>Perawatan dan Perbaikan Tangki Feed Water</t>
  </si>
  <si>
    <t>Perawatan dan Perbaikan Tangki Expansion</t>
  </si>
  <si>
    <t>Perawatan dan Perbaikan Tangki Bahan Bakar</t>
  </si>
  <si>
    <t>Perawatan dan Perbaikan Motor  Stater</t>
  </si>
  <si>
    <t>Perawatan dan Perbaikan Main Switch Board</t>
  </si>
  <si>
    <t>Perawatan dan Perbaikan Reaktor Panel</t>
  </si>
  <si>
    <t>Perawatan dan Perbaikan Diesel Engine SAMOFA</t>
  </si>
  <si>
    <t>Perawatan dan Perbaikan Diesel Exhaust Fan</t>
  </si>
  <si>
    <t>Perawatan dan perbaikan kran-kran</t>
  </si>
  <si>
    <t>ENGINE HALL</t>
  </si>
  <si>
    <t>Peawatan  dan perbaikan Skoci</t>
  </si>
  <si>
    <t>Perawatan Dewi-dewi Skoci</t>
  </si>
  <si>
    <t>Perawatan dan perbaikan Helicopter</t>
  </si>
  <si>
    <t>URAIAN SUBOUTPUT / KOMPONEN / SUB KOMPONEN / DETAIL</t>
  </si>
  <si>
    <t>HARGA SATUAN</t>
  </si>
  <si>
    <t>Kolam Renang</t>
  </si>
  <si>
    <t>Penggantian dinding keramik &amp; lantai dasar kolam</t>
  </si>
  <si>
    <t>meter</t>
  </si>
  <si>
    <t>Pengecatan dinding bagian luar &amp; sekitar area kolam</t>
  </si>
  <si>
    <t>- Cat abu-abu AL untuk dinding kolam</t>
  </si>
  <si>
    <t>- Cat Putih besi (railing)</t>
  </si>
  <si>
    <t>liter</t>
  </si>
  <si>
    <t xml:space="preserve">- Cat Putih untuk atap kantor </t>
  </si>
  <si>
    <t>Peninggian sektor area kolam perkantoran</t>
  </si>
  <si>
    <t>Perbaikan plafon gudang &amp; kantor diarea kolam</t>
  </si>
  <si>
    <t>Pengadaan tempat ganti pakaian di area kolam</t>
  </si>
  <si>
    <t>f</t>
  </si>
  <si>
    <t>Perbaikan pagar area masuk kolam dari belakang</t>
  </si>
  <si>
    <t>g</t>
  </si>
  <si>
    <t>Perbaikan dapra sekoci dewi-dewi</t>
  </si>
  <si>
    <t>unit</t>
  </si>
  <si>
    <t>h</t>
  </si>
  <si>
    <t>Perbaikan railing lifeboat di embarkasi deck</t>
  </si>
  <si>
    <t>i</t>
  </si>
  <si>
    <t>Perbaikan filter</t>
  </si>
  <si>
    <t>k</t>
  </si>
  <si>
    <t>Pengadaan pompa vacum</t>
  </si>
  <si>
    <t>Smoke Chamber</t>
  </si>
  <si>
    <t>Perbaikan alat penutup fire ground</t>
  </si>
  <si>
    <t>Perbaikan tandon air bawah smoke chamber</t>
  </si>
  <si>
    <t>Saluran pengisian air tandon smoke chamber</t>
  </si>
  <si>
    <t>Pompa air celup</t>
  </si>
  <si>
    <t>TOTAL RENCANA ANGGARAN KEGIATAN</t>
  </si>
  <si>
    <t>RAKL ATK Belanja Pengadaan Pembelian Alat-Alat Praktek dan Penambahan Peralatan Laboratorium Simulato</t>
  </si>
  <si>
    <t xml:space="preserve">Pengadaan </t>
  </si>
  <si>
    <t>SAFETY IMMERSION SUIT</t>
  </si>
  <si>
    <t>https://www.tokopedia.com/jakartasafety/jual-safety-immersion-suit-solas-approval-harga-murah-jakarta</t>
  </si>
  <si>
    <t>navigasi kapal kompas dengan sertifikat ccs</t>
  </si>
  <si>
    <t>https://indonesian.alibaba.com/product-detail/220v-navigation-ship-compass-with-ccs-certificate-1109268496.html</t>
  </si>
  <si>
    <t>Azimut Circle tipe GFC-190</t>
  </si>
  <si>
    <t>https://www.google.com/search?safe=strict&amp;client=firefox-b&amp;ei=b1k7XLHxGIXQvgSQq4bgBA&amp;q=harga+Azimut+Circle+tipe+GFC-190&amp;oq=harga+Azimut+Circle+tipe+GFC-190&amp;gs_l=psy-ab.12..35i304i39.90911.90911..93018...0.0..0.298.298.2-1......0....2j1..gws-wiz.PqE9V0zccRw</t>
  </si>
  <si>
    <t>https://www.tokopedia.com/hanselindo/jual-harga-life-raft-alat-keselamatan-kapal-610152025person-murah</t>
  </si>
  <si>
    <t>LIFE RAFT kapasitas 6 orang</t>
  </si>
  <si>
    <t>Cici TV</t>
  </si>
  <si>
    <t>Total</t>
  </si>
  <si>
    <t>TAHUN 2020</t>
  </si>
  <si>
    <t>PEMELIHARAAN LABORATORIUM, SIMULATOR , WORKSHOP DAN ENGINE HALL</t>
  </si>
  <si>
    <t>F. Pambudi Widiatmaka, M.T, M.Mar. E</t>
  </si>
  <si>
    <t>Pembina ( IV/a)</t>
  </si>
  <si>
    <t>NIP. 19641126 199903 1 002</t>
  </si>
  <si>
    <t>KEPALA UNIT LABORATORIUM, SIMULATOR, WORKSHOP DAN ENGINE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</si>
</sst>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_);_(@_)"/>
    <numFmt numFmtId="167" formatCode="_(&quot;Rp&quot;* #,##0_);_(&quot;Rp&quot;* \(#,##0\);_(&quot;Rp&quot;* &quot;-&quot;_);_(@_)"/>
    <numFmt numFmtId="168" formatCode="0;[Red]0"/>
    <numFmt numFmtId="169" formatCode="_([$Rp-421]* #,##0_);_([$Rp-421]* \(#,##0\);_([$Rp-421]* &quot;-&quot;_);_(@_)"/>
    <numFmt numFmtId="170" formatCode="_(* #,##0_);_(* \(#,##0\);_(* &quot;-&quot;??_);_(@_)"/>
    <numFmt numFmtId="171" formatCode="[$Rp-421]#,##0"/>
    <numFmt numFmtId="172" formatCode="&quot;Rp&quot;#,##0"/>
  </numFmts>
  <fonts count="48">
    <font>
      <sz val="11"/>
      <color indexed="8"/>
      <name val="Calibri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charset val="1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134"/>
    </font>
    <font>
      <sz val="12"/>
      <color indexed="8"/>
      <name val="Calibri"/>
      <family val="2"/>
      <charset val="134"/>
    </font>
    <font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34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0"/>
      <name val="Microsoft Tai Le"/>
      <family val="2"/>
    </font>
    <font>
      <sz val="10"/>
      <name val="Microsoft Tai Le"/>
      <family val="2"/>
    </font>
    <font>
      <sz val="10"/>
      <name val="Book Antiqua"/>
      <family val="1"/>
    </font>
    <font>
      <sz val="10"/>
      <color theme="1"/>
      <name val="Microsoft Tai Le"/>
      <family val="2"/>
    </font>
    <font>
      <b/>
      <sz val="10"/>
      <color theme="1"/>
      <name val="Microsoft Tai Le"/>
      <family val="2"/>
    </font>
    <font>
      <b/>
      <sz val="16"/>
      <color indexed="8"/>
      <name val="Calibri"/>
      <family val="2"/>
      <charset val="134"/>
    </font>
    <font>
      <sz val="16"/>
      <color indexed="8"/>
      <name val="Calibri"/>
      <family val="2"/>
      <charset val="134"/>
    </font>
    <font>
      <b/>
      <sz val="12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i/>
      <sz val="12"/>
      <name val="Times New Roman"/>
      <charset val="134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indexed="8"/>
      <name val="Calibri"/>
      <family val="2"/>
      <scheme val="minor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>
      <alignment vertical="center"/>
    </xf>
    <xf numFmtId="164" fontId="18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33" fillId="0" borderId="0"/>
    <xf numFmtId="0" fontId="33" fillId="0" borderId="0"/>
    <xf numFmtId="0" fontId="12" fillId="0" borderId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1" fontId="12" fillId="0" borderId="0" applyFont="0" applyFill="0" applyBorder="0" applyAlignment="0" applyProtection="0"/>
    <xf numFmtId="0" fontId="12" fillId="0" borderId="0"/>
  </cellStyleXfs>
  <cellXfs count="342">
    <xf numFmtId="0" fontId="0" fillId="0" borderId="0" xfId="0" applyAlignment="1"/>
    <xf numFmtId="0" fontId="5" fillId="0" borderId="4" xfId="0" applyFont="1" applyFill="1" applyBorder="1" applyAlignment="1">
      <alignment wrapText="1"/>
    </xf>
    <xf numFmtId="0" fontId="0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3" fontId="6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11" fillId="0" borderId="4" xfId="0" applyFont="1" applyBorder="1" applyAlignment="1"/>
    <xf numFmtId="0" fontId="3" fillId="0" borderId="4" xfId="0" applyFont="1" applyBorder="1" applyAlignment="1"/>
    <xf numFmtId="0" fontId="10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3" fontId="12" fillId="0" borderId="4" xfId="0" applyNumberFormat="1" applyFont="1" applyBorder="1" applyAlignment="1">
      <alignment horizontal="right"/>
    </xf>
    <xf numFmtId="0" fontId="11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4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right" wrapText="1"/>
    </xf>
    <xf numFmtId="165" fontId="10" fillId="0" borderId="4" xfId="1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/>
    <xf numFmtId="0" fontId="12" fillId="0" borderId="4" xfId="0" applyFont="1" applyBorder="1" applyAlignment="1">
      <alignment horizontal="center"/>
    </xf>
    <xf numFmtId="3" fontId="12" fillId="0" borderId="4" xfId="0" applyNumberFormat="1" applyFont="1" applyBorder="1" applyAlignment="1"/>
    <xf numFmtId="0" fontId="16" fillId="0" borderId="4" xfId="0" applyFont="1" applyBorder="1" applyAlignment="1"/>
    <xf numFmtId="0" fontId="17" fillId="0" borderId="4" xfId="0" applyFont="1" applyBorder="1" applyAlignment="1"/>
    <xf numFmtId="0" fontId="6" fillId="0" borderId="4" xfId="0" quotePrefix="1" applyFont="1" applyFill="1" applyBorder="1" applyAlignment="1">
      <alignment wrapText="1"/>
    </xf>
    <xf numFmtId="0" fontId="2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166" fontId="0" fillId="0" borderId="4" xfId="2" applyNumberFormat="1" applyFont="1" applyBorder="1"/>
    <xf numFmtId="0" fontId="0" fillId="0" borderId="0" xfId="0" applyBorder="1" applyAlignment="1"/>
    <xf numFmtId="0" fontId="0" fillId="0" borderId="0" xfId="0" applyFill="1" applyBorder="1" applyAlignment="1">
      <alignment vertical="top"/>
    </xf>
    <xf numFmtId="0" fontId="0" fillId="0" borderId="0" xfId="0" applyBorder="1" applyAlignment="1">
      <alignment horizontal="center"/>
    </xf>
    <xf numFmtId="167" fontId="0" fillId="0" borderId="0" xfId="0" applyNumberFormat="1" applyBorder="1" applyAlignment="1">
      <alignment horizontal="left" vertical="top"/>
    </xf>
    <xf numFmtId="0" fontId="25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 wrapText="1"/>
    </xf>
    <xf numFmtId="167" fontId="25" fillId="0" borderId="4" xfId="0" applyNumberFormat="1" applyFont="1" applyBorder="1" applyAlignment="1">
      <alignment horizontal="center" vertical="top"/>
    </xf>
    <xf numFmtId="0" fontId="0" fillId="3" borderId="0" xfId="0" applyFill="1" applyAlignment="1">
      <alignment horizontal="center"/>
    </xf>
    <xf numFmtId="0" fontId="25" fillId="3" borderId="5" xfId="0" applyFont="1" applyFill="1" applyBorder="1" applyAlignment="1">
      <alignment horizontal="centerContinuous" vertical="justify" wrapText="1"/>
    </xf>
    <xf numFmtId="167" fontId="25" fillId="3" borderId="5" xfId="0" applyNumberFormat="1" applyFont="1" applyFill="1" applyBorder="1" applyAlignment="1">
      <alignment horizontal="centerContinuous" vertical="justify" wrapText="1"/>
    </xf>
    <xf numFmtId="0" fontId="26" fillId="0" borderId="4" xfId="0" applyFont="1" applyBorder="1" applyAlignment="1"/>
    <xf numFmtId="168" fontId="0" fillId="0" borderId="4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right" vertical="center"/>
    </xf>
    <xf numFmtId="167" fontId="0" fillId="0" borderId="4" xfId="0" applyNumberFormat="1" applyBorder="1" applyAlignment="1">
      <alignment horizontal="left" vertical="top"/>
    </xf>
    <xf numFmtId="167" fontId="0" fillId="0" borderId="4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top"/>
    </xf>
    <xf numFmtId="167" fontId="0" fillId="0" borderId="4" xfId="0" applyNumberForma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0" fillId="0" borderId="4" xfId="0" quotePrefix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4" xfId="0" applyBorder="1" applyAlignment="1">
      <alignment wrapText="1"/>
    </xf>
    <xf numFmtId="169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0" applyNumberFormat="1" applyAlignment="1">
      <alignment horizontal="left" vertical="top"/>
    </xf>
    <xf numFmtId="0" fontId="0" fillId="0" borderId="4" xfId="0" applyBorder="1" applyAlignment="1">
      <alignment horizontal="left"/>
    </xf>
    <xf numFmtId="41" fontId="0" fillId="0" borderId="4" xfId="0" applyNumberFormat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169" fontId="8" fillId="3" borderId="0" xfId="0" applyNumberFormat="1" applyFont="1" applyFill="1" applyAlignment="1">
      <alignment horizontal="left" vertical="top"/>
    </xf>
    <xf numFmtId="0" fontId="0" fillId="0" borderId="4" xfId="0" applyFill="1" applyBorder="1" applyAlignment="1">
      <alignment horizontal="left"/>
    </xf>
    <xf numFmtId="169" fontId="0" fillId="0" borderId="4" xfId="0" applyNumberFormat="1" applyBorder="1" applyAlignment="1">
      <alignment horizontal="left" vertical="top"/>
    </xf>
    <xf numFmtId="0" fontId="0" fillId="0" borderId="4" xfId="0" quotePrefix="1" applyFill="1" applyBorder="1" applyAlignment="1">
      <alignment horizontal="left"/>
    </xf>
    <xf numFmtId="169" fontId="0" fillId="0" borderId="4" xfId="0" applyNumberFormat="1" applyBorder="1" applyAlignment="1">
      <alignment horizontal="center" vertical="justify"/>
    </xf>
    <xf numFmtId="41" fontId="0" fillId="0" borderId="4" xfId="0" applyNumberFormat="1" applyBorder="1" applyAlignment="1">
      <alignment horizontal="center" vertical="center"/>
    </xf>
    <xf numFmtId="167" fontId="0" fillId="0" borderId="0" xfId="0" applyNumberFormat="1" applyAlignment="1">
      <alignment horizontal="left" vertical="top"/>
    </xf>
    <xf numFmtId="0" fontId="8" fillId="3" borderId="0" xfId="0" applyFont="1" applyFill="1" applyAlignment="1"/>
    <xf numFmtId="167" fontId="8" fillId="3" borderId="0" xfId="0" applyNumberFormat="1" applyFont="1" applyFill="1" applyBorder="1" applyAlignment="1"/>
    <xf numFmtId="167" fontId="0" fillId="0" borderId="4" xfId="0" applyNumberFormat="1" applyBorder="1" applyAlignment="1">
      <alignment horizontal="center"/>
    </xf>
    <xf numFmtId="0" fontId="0" fillId="0" borderId="0" xfId="0" applyBorder="1" applyAlignment="1">
      <alignment wrapText="1"/>
    </xf>
    <xf numFmtId="167" fontId="0" fillId="0" borderId="0" xfId="0" applyNumberFormat="1" applyBorder="1" applyAlignment="1">
      <alignment horizontal="center"/>
    </xf>
    <xf numFmtId="0" fontId="0" fillId="0" borderId="4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41" fontId="0" fillId="0" borderId="4" xfId="0" applyNumberFormat="1" applyFont="1" applyBorder="1" applyAlignment="1"/>
    <xf numFmtId="41" fontId="0" fillId="0" borderId="4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2" fontId="0" fillId="0" borderId="4" xfId="0" quotePrefix="1" applyNumberFormat="1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69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left" vertical="top"/>
    </xf>
    <xf numFmtId="167" fontId="25" fillId="3" borderId="6" xfId="0" applyNumberFormat="1" applyFont="1" applyFill="1" applyBorder="1" applyAlignment="1">
      <alignment horizontal="centerContinuous" vertical="justify" wrapText="1"/>
    </xf>
    <xf numFmtId="0" fontId="0" fillId="3" borderId="0" xfId="0" applyFill="1" applyAlignment="1"/>
    <xf numFmtId="0" fontId="8" fillId="3" borderId="0" xfId="0" applyFont="1" applyFill="1" applyAlignment="1">
      <alignment wrapText="1"/>
    </xf>
    <xf numFmtId="167" fontId="8" fillId="3" borderId="0" xfId="0" applyNumberFormat="1" applyFont="1" applyFill="1" applyAlignment="1">
      <alignment horizontal="left" vertical="top"/>
    </xf>
    <xf numFmtId="0" fontId="0" fillId="0" borderId="4" xfId="0" applyBorder="1" applyAlignment="1">
      <alignment horizontal="right"/>
    </xf>
    <xf numFmtId="3" fontId="31" fillId="0" borderId="20" xfId="15" applyNumberFormat="1" applyFont="1" applyFill="1" applyBorder="1" applyAlignment="1">
      <alignment horizontal="right" vertical="center"/>
    </xf>
    <xf numFmtId="0" fontId="8" fillId="0" borderId="0" xfId="0" applyFont="1" applyAlignment="1">
      <alignment wrapText="1"/>
    </xf>
    <xf numFmtId="0" fontId="36" fillId="0" borderId="4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37" fillId="0" borderId="4" xfId="0" applyFont="1" applyBorder="1" applyAlignment="1">
      <alignment horizontal="center"/>
    </xf>
    <xf numFmtId="0" fontId="37" fillId="0" borderId="2" xfId="0" applyFont="1" applyBorder="1" applyAlignment="1">
      <alignment wrapText="1"/>
    </xf>
    <xf numFmtId="3" fontId="37" fillId="0" borderId="4" xfId="0" applyNumberFormat="1" applyFont="1" applyBorder="1" applyAlignment="1">
      <alignment horizontal="right"/>
    </xf>
    <xf numFmtId="0" fontId="37" fillId="0" borderId="5" xfId="0" applyFont="1" applyBorder="1" applyAlignment="1">
      <alignment vertical="top" wrapText="1"/>
    </xf>
    <xf numFmtId="0" fontId="37" fillId="0" borderId="2" xfId="0" applyFont="1" applyBorder="1" applyAlignment="1"/>
    <xf numFmtId="3" fontId="37" fillId="0" borderId="4" xfId="0" applyNumberFormat="1" applyFont="1" applyBorder="1" applyAlignment="1">
      <alignment horizontal="right" vertical="center"/>
    </xf>
    <xf numFmtId="171" fontId="37" fillId="0" borderId="4" xfId="0" applyNumberFormat="1" applyFont="1" applyBorder="1" applyAlignment="1">
      <alignment horizontal="right" vertical="center"/>
    </xf>
    <xf numFmtId="172" fontId="36" fillId="0" borderId="4" xfId="0" applyNumberFormat="1" applyFont="1" applyBorder="1" applyAlignment="1">
      <alignment horizontal="right" vertical="center" wrapText="1"/>
    </xf>
    <xf numFmtId="0" fontId="37" fillId="0" borderId="5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8" fillId="0" borderId="23" xfId="5" applyNumberFormat="1" applyFont="1" applyFill="1" applyBorder="1" applyAlignment="1">
      <alignment horizontal="right" vertical="center"/>
    </xf>
    <xf numFmtId="41" fontId="38" fillId="0" borderId="16" xfId="6" applyNumberFormat="1" applyFont="1" applyFill="1" applyBorder="1" applyAlignment="1">
      <alignment vertical="center"/>
    </xf>
    <xf numFmtId="41" fontId="38" fillId="0" borderId="17" xfId="5" applyNumberFormat="1" applyFont="1" applyFill="1" applyBorder="1" applyAlignment="1">
      <alignment vertical="center"/>
    </xf>
    <xf numFmtId="41" fontId="38" fillId="0" borderId="25" xfId="5" applyNumberFormat="1" applyFont="1" applyFill="1" applyBorder="1" applyAlignment="1">
      <alignment vertical="center"/>
    </xf>
    <xf numFmtId="41" fontId="38" fillId="0" borderId="0" xfId="5" applyNumberFormat="1" applyFont="1" applyFill="1" applyBorder="1" applyAlignment="1">
      <alignment vertical="center"/>
    </xf>
    <xf numFmtId="41" fontId="38" fillId="0" borderId="16" xfId="5" applyNumberFormat="1" applyFont="1" applyFill="1" applyBorder="1" applyAlignment="1">
      <alignment vertical="center"/>
    </xf>
    <xf numFmtId="41" fontId="40" fillId="0" borderId="23" xfId="5" applyNumberFormat="1" applyFont="1" applyFill="1" applyBorder="1" applyAlignment="1">
      <alignment horizontal="center" vertical="center"/>
    </xf>
    <xf numFmtId="170" fontId="40" fillId="0" borderId="15" xfId="6" applyNumberFormat="1" applyFont="1" applyFill="1" applyBorder="1" applyAlignment="1">
      <alignment vertical="center"/>
    </xf>
    <xf numFmtId="41" fontId="38" fillId="0" borderId="26" xfId="5" applyNumberFormat="1" applyFont="1" applyFill="1" applyBorder="1" applyAlignment="1">
      <alignment vertical="center"/>
    </xf>
    <xf numFmtId="0" fontId="38" fillId="0" borderId="27" xfId="5" applyNumberFormat="1" applyFont="1" applyFill="1" applyBorder="1" applyAlignment="1">
      <alignment horizontal="right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/>
    <xf numFmtId="41" fontId="40" fillId="0" borderId="0" xfId="6" applyNumberFormat="1" applyFont="1" applyFill="1" applyBorder="1" applyAlignment="1">
      <alignment horizontal="right" vertical="center"/>
    </xf>
    <xf numFmtId="3" fontId="18" fillId="0" borderId="22" xfId="5" applyNumberFormat="1" applyFont="1" applyFill="1" applyBorder="1" applyAlignment="1">
      <alignment horizontal="right" vertical="center"/>
    </xf>
    <xf numFmtId="3" fontId="40" fillId="0" borderId="27" xfId="5" applyNumberFormat="1" applyFont="1" applyFill="1" applyBorder="1" applyAlignment="1">
      <alignment horizontal="center" vertical="center"/>
    </xf>
    <xf numFmtId="0" fontId="18" fillId="0" borderId="0" xfId="5" applyNumberFormat="1" applyFont="1" applyFill="1" applyBorder="1" applyAlignment="1">
      <alignment horizontal="center" vertical="center"/>
    </xf>
    <xf numFmtId="3" fontId="18" fillId="0" borderId="0" xfId="5" applyNumberFormat="1" applyFont="1" applyFill="1" applyBorder="1" applyAlignment="1">
      <alignment horizontal="right" vertical="center"/>
    </xf>
    <xf numFmtId="3" fontId="40" fillId="0" borderId="21" xfId="5" applyNumberFormat="1" applyFont="1" applyFill="1" applyBorder="1" applyAlignment="1">
      <alignment horizontal="right" vertical="center"/>
    </xf>
    <xf numFmtId="3" fontId="40" fillId="0" borderId="22" xfId="5" applyNumberFormat="1" applyFont="1" applyFill="1" applyBorder="1" applyAlignment="1">
      <alignment horizontal="right" vertical="center"/>
    </xf>
    <xf numFmtId="41" fontId="0" fillId="0" borderId="15" xfId="0" applyNumberFormat="1" applyFont="1" applyFill="1" applyBorder="1" applyAlignment="1"/>
    <xf numFmtId="41" fontId="40" fillId="0" borderId="15" xfId="5" applyNumberFormat="1" applyFont="1" applyFill="1" applyBorder="1" applyAlignment="1">
      <alignment vertical="center"/>
    </xf>
    <xf numFmtId="0" fontId="38" fillId="0" borderId="3" xfId="5" applyNumberFormat="1" applyFont="1" applyFill="1" applyBorder="1" applyAlignment="1">
      <alignment horizontal="right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3" xfId="0" applyFont="1" applyBorder="1" applyAlignment="1"/>
    <xf numFmtId="41" fontId="40" fillId="0" borderId="14" xfId="6" applyNumberFormat="1" applyFont="1" applyFill="1" applyBorder="1" applyAlignment="1">
      <alignment horizontal="right" vertical="center"/>
    </xf>
    <xf numFmtId="3" fontId="18" fillId="0" borderId="13" xfId="5" applyNumberFormat="1" applyFont="1" applyFill="1" applyBorder="1" applyAlignment="1">
      <alignment horizontal="right" vertical="center"/>
    </xf>
    <xf numFmtId="3" fontId="40" fillId="0" borderId="3" xfId="5" applyNumberFormat="1" applyFont="1" applyFill="1" applyBorder="1" applyAlignment="1">
      <alignment horizontal="center" vertical="center"/>
    </xf>
    <xf numFmtId="0" fontId="18" fillId="0" borderId="14" xfId="5" applyNumberFormat="1" applyFont="1" applyFill="1" applyBorder="1" applyAlignment="1">
      <alignment horizontal="center" vertical="center"/>
    </xf>
    <xf numFmtId="3" fontId="18" fillId="0" borderId="14" xfId="5" applyNumberFormat="1" applyFont="1" applyFill="1" applyBorder="1" applyAlignment="1">
      <alignment horizontal="right" vertical="center"/>
    </xf>
    <xf numFmtId="3" fontId="40" fillId="0" borderId="14" xfId="5" applyNumberFormat="1" applyFont="1" applyFill="1" applyBorder="1" applyAlignment="1">
      <alignment horizontal="right" vertical="center"/>
    </xf>
    <xf numFmtId="3" fontId="40" fillId="0" borderId="13" xfId="5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/>
    <xf numFmtId="41" fontId="40" fillId="0" borderId="3" xfId="5" applyNumberFormat="1" applyFont="1" applyFill="1" applyBorder="1" applyAlignment="1">
      <alignment vertical="center"/>
    </xf>
    <xf numFmtId="0" fontId="38" fillId="0" borderId="15" xfId="5" applyNumberFormat="1" applyFont="1" applyFill="1" applyBorder="1" applyAlignment="1">
      <alignment horizontal="right" vertical="center"/>
    </xf>
    <xf numFmtId="0" fontId="28" fillId="0" borderId="9" xfId="0" quotePrefix="1" applyFont="1" applyBorder="1" applyAlignment="1"/>
    <xf numFmtId="0" fontId="40" fillId="0" borderId="0" xfId="6" applyNumberFormat="1" applyFont="1" applyFill="1" applyBorder="1" applyAlignment="1">
      <alignment horizontal="center" vertical="center"/>
    </xf>
    <xf numFmtId="3" fontId="18" fillId="0" borderId="9" xfId="5" applyNumberFormat="1" applyFont="1" applyFill="1" applyBorder="1" applyAlignment="1">
      <alignment horizontal="right" vertical="center"/>
    </xf>
    <xf numFmtId="3" fontId="40" fillId="0" borderId="15" xfId="5" applyNumberFormat="1" applyFont="1" applyFill="1" applyBorder="1" applyAlignment="1">
      <alignment horizontal="center" vertical="center"/>
    </xf>
    <xf numFmtId="3" fontId="40" fillId="0" borderId="0" xfId="5" applyNumberFormat="1" applyFont="1" applyFill="1" applyBorder="1" applyAlignment="1">
      <alignment horizontal="right" vertical="center"/>
    </xf>
    <xf numFmtId="3" fontId="40" fillId="0" borderId="9" xfId="5" applyNumberFormat="1" applyFont="1" applyFill="1" applyBorder="1" applyAlignment="1">
      <alignment horizontal="right" vertical="center"/>
    </xf>
    <xf numFmtId="3" fontId="40" fillId="0" borderId="15" xfId="5" applyNumberFormat="1" applyFont="1" applyFill="1" applyBorder="1" applyAlignment="1">
      <alignment horizontal="right" vertical="center"/>
    </xf>
    <xf numFmtId="0" fontId="38" fillId="0" borderId="26" xfId="5" applyNumberFormat="1" applyFont="1" applyFill="1" applyBorder="1" applyAlignment="1">
      <alignment horizontal="right" vertical="center"/>
    </xf>
    <xf numFmtId="0" fontId="40" fillId="0" borderId="16" xfId="6" applyNumberFormat="1" applyFont="1" applyFill="1" applyBorder="1" applyAlignment="1">
      <alignment horizontal="center" vertical="center"/>
    </xf>
    <xf numFmtId="3" fontId="18" fillId="0" borderId="17" xfId="5" applyNumberFormat="1" applyFont="1" applyFill="1" applyBorder="1" applyAlignment="1">
      <alignment horizontal="right" vertical="center"/>
    </xf>
    <xf numFmtId="3" fontId="40" fillId="0" borderId="26" xfId="5" applyNumberFormat="1" applyFont="1" applyFill="1" applyBorder="1" applyAlignment="1">
      <alignment horizontal="center" vertical="center"/>
    </xf>
    <xf numFmtId="3" fontId="40" fillId="0" borderId="16" xfId="5" applyNumberFormat="1" applyFont="1" applyFill="1" applyBorder="1" applyAlignment="1">
      <alignment horizontal="right" vertical="center"/>
    </xf>
    <xf numFmtId="3" fontId="40" fillId="0" borderId="17" xfId="5" applyNumberFormat="1" applyFont="1" applyFill="1" applyBorder="1" applyAlignment="1">
      <alignment horizontal="right" vertical="center"/>
    </xf>
    <xf numFmtId="41" fontId="40" fillId="0" borderId="26" xfId="5" applyNumberFormat="1" applyFont="1" applyFill="1" applyBorder="1" applyAlignment="1">
      <alignment vertical="center"/>
    </xf>
    <xf numFmtId="41" fontId="29" fillId="0" borderId="8" xfId="5" applyNumberFormat="1" applyFont="1" applyFill="1" applyBorder="1" applyAlignment="1">
      <alignment vertical="center" wrapText="1"/>
    </xf>
    <xf numFmtId="0" fontId="40" fillId="0" borderId="21" xfId="5" applyNumberFormat="1" applyFont="1" applyFill="1" applyBorder="1" applyAlignment="1">
      <alignment horizontal="center" vertical="center"/>
    </xf>
    <xf numFmtId="3" fontId="40" fillId="0" borderId="19" xfId="5" applyNumberFormat="1" applyFont="1" applyFill="1" applyBorder="1" applyAlignment="1">
      <alignment horizontal="right" vertical="center"/>
    </xf>
    <xf numFmtId="3" fontId="40" fillId="0" borderId="18" xfId="5" applyNumberFormat="1" applyFont="1" applyFill="1" applyBorder="1" applyAlignment="1">
      <alignment horizontal="right" vertical="center"/>
    </xf>
    <xf numFmtId="3" fontId="40" fillId="0" borderId="23" xfId="5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9" xfId="0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3" fontId="40" fillId="0" borderId="19" xfId="5" applyNumberFormat="1" applyFont="1" applyFill="1" applyBorder="1" applyAlignment="1">
      <alignment horizontal="center" vertical="center"/>
    </xf>
    <xf numFmtId="41" fontId="40" fillId="0" borderId="17" xfId="5" applyNumberFormat="1" applyFont="1" applyFill="1" applyBorder="1" applyAlignment="1">
      <alignment vertical="center"/>
    </xf>
    <xf numFmtId="0" fontId="28" fillId="0" borderId="9" xfId="0" applyFont="1" applyBorder="1" applyAlignment="1">
      <alignment horizontal="center"/>
    </xf>
    <xf numFmtId="3" fontId="41" fillId="0" borderId="19" xfId="6" applyNumberFormat="1" applyFont="1" applyFill="1" applyBorder="1" applyAlignment="1">
      <alignment horizontal="right" vertical="center"/>
    </xf>
    <xf numFmtId="0" fontId="28" fillId="0" borderId="0" xfId="0" applyNumberFormat="1" applyFont="1" applyBorder="1" applyAlignment="1">
      <alignment horizontal="center"/>
    </xf>
    <xf numFmtId="41" fontId="0" fillId="0" borderId="15" xfId="0" applyNumberFormat="1" applyFont="1" applyBorder="1" applyAlignment="1"/>
    <xf numFmtId="41" fontId="38" fillId="0" borderId="0" xfId="6" applyNumberFormat="1" applyFont="1" applyFill="1" applyBorder="1" applyAlignment="1">
      <alignment vertical="center"/>
    </xf>
    <xf numFmtId="41" fontId="38" fillId="0" borderId="9" xfId="5" applyNumberFormat="1" applyFont="1" applyFill="1" applyBorder="1" applyAlignment="1">
      <alignment vertical="center"/>
    </xf>
    <xf numFmtId="41" fontId="38" fillId="0" borderId="26" xfId="5" applyNumberFormat="1" applyFont="1" applyFill="1" applyBorder="1" applyAlignment="1">
      <alignment horizontal="center" vertical="center"/>
    </xf>
    <xf numFmtId="41" fontId="43" fillId="0" borderId="17" xfId="5" applyNumberFormat="1" applyFont="1" applyFill="1" applyBorder="1" applyAlignment="1">
      <alignment vertical="center"/>
    </xf>
    <xf numFmtId="0" fontId="40" fillId="0" borderId="23" xfId="5" applyNumberFormat="1" applyFont="1" applyFill="1" applyBorder="1" applyAlignment="1">
      <alignment horizontal="right" vertical="center"/>
    </xf>
    <xf numFmtId="0" fontId="30" fillId="0" borderId="28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18" fillId="0" borderId="28" xfId="5" applyNumberFormat="1" applyFont="1" applyFill="1" applyBorder="1" applyAlignment="1">
      <alignment vertical="center" wrapText="1"/>
    </xf>
    <xf numFmtId="0" fontId="28" fillId="0" borderId="9" xfId="0" applyFont="1" applyBorder="1" applyAlignment="1">
      <alignment wrapText="1"/>
    </xf>
    <xf numFmtId="0" fontId="28" fillId="0" borderId="0" xfId="0" applyFont="1" applyBorder="1" applyAlignment="1">
      <alignment horizontal="center"/>
    </xf>
    <xf numFmtId="0" fontId="40" fillId="0" borderId="26" xfId="5" applyNumberFormat="1" applyFont="1" applyFill="1" applyBorder="1" applyAlignment="1">
      <alignment horizontal="right" vertical="center"/>
    </xf>
    <xf numFmtId="0" fontId="44" fillId="0" borderId="28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vertical="center" wrapText="1"/>
    </xf>
    <xf numFmtId="41" fontId="40" fillId="0" borderId="25" xfId="6" applyNumberFormat="1" applyFont="1" applyFill="1" applyBorder="1" applyAlignment="1">
      <alignment vertical="center"/>
    </xf>
    <xf numFmtId="3" fontId="40" fillId="0" borderId="28" xfId="5" applyNumberFormat="1" applyFont="1" applyFill="1" applyBorder="1" applyAlignment="1">
      <alignment horizontal="right" vertical="center"/>
    </xf>
    <xf numFmtId="3" fontId="40" fillId="0" borderId="23" xfId="5" applyNumberFormat="1" applyFont="1" applyFill="1" applyBorder="1" applyAlignment="1">
      <alignment horizontal="right" vertical="center"/>
    </xf>
    <xf numFmtId="3" fontId="45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46" fillId="0" borderId="4" xfId="0" applyFont="1" applyBorder="1" applyAlignment="1"/>
    <xf numFmtId="0" fontId="6" fillId="0" borderId="4" xfId="0" applyFont="1" applyFill="1" applyBorder="1" applyAlignment="1">
      <alignment horizontal="right" wrapText="1"/>
    </xf>
    <xf numFmtId="0" fontId="0" fillId="0" borderId="31" xfId="0" applyBorder="1" applyAlignment="1"/>
    <xf numFmtId="0" fontId="0" fillId="0" borderId="33" xfId="0" applyBorder="1" applyAlignment="1"/>
    <xf numFmtId="0" fontId="15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right" vertical="center"/>
    </xf>
    <xf numFmtId="0" fontId="15" fillId="0" borderId="32" xfId="0" applyFont="1" applyBorder="1" applyAlignment="1">
      <alignment horizontal="left" vertical="center"/>
    </xf>
    <xf numFmtId="0" fontId="17" fillId="0" borderId="4" xfId="0" applyFont="1" applyBorder="1" applyAlignment="1">
      <alignment horizontal="center"/>
    </xf>
    <xf numFmtId="0" fontId="16" fillId="0" borderId="3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165" fontId="10" fillId="0" borderId="33" xfId="1" applyNumberFormat="1" applyFont="1" applyBorder="1" applyAlignment="1">
      <alignment horizontal="right" wrapText="1"/>
    </xf>
    <xf numFmtId="3" fontId="12" fillId="0" borderId="33" xfId="0" applyNumberFormat="1" applyFont="1" applyBorder="1" applyAlignment="1"/>
    <xf numFmtId="0" fontId="5" fillId="0" borderId="32" xfId="0" applyFont="1" applyBorder="1" applyAlignment="1">
      <alignment horizontal="center" wrapText="1"/>
    </xf>
    <xf numFmtId="0" fontId="10" fillId="0" borderId="32" xfId="0" applyFont="1" applyBorder="1" applyAlignment="1">
      <alignment wrapText="1"/>
    </xf>
    <xf numFmtId="165" fontId="0" fillId="0" borderId="33" xfId="0" applyNumberFormat="1" applyBorder="1" applyAlignment="1"/>
    <xf numFmtId="0" fontId="5" fillId="0" borderId="32" xfId="0" applyFont="1" applyFill="1" applyBorder="1" applyAlignment="1">
      <alignment horizontal="center" vertical="top" wrapText="1"/>
    </xf>
    <xf numFmtId="0" fontId="10" fillId="0" borderId="32" xfId="0" applyFont="1" applyFill="1" applyBorder="1" applyAlignment="1">
      <alignment horizontal="right" wrapText="1"/>
    </xf>
    <xf numFmtId="3" fontId="0" fillId="0" borderId="33" xfId="0" applyNumberFormat="1" applyBorder="1" applyAlignment="1"/>
    <xf numFmtId="0" fontId="3" fillId="0" borderId="32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2" xfId="0" applyBorder="1" applyAlignment="1">
      <alignment horizontal="right" vertical="top" wrapText="1"/>
    </xf>
    <xf numFmtId="0" fontId="21" fillId="0" borderId="32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166" fontId="2" fillId="0" borderId="4" xfId="2" applyNumberFormat="1" applyFont="1" applyBorder="1" applyAlignment="1">
      <alignment horizontal="center"/>
    </xf>
    <xf numFmtId="43" fontId="0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2" xfId="0" applyBorder="1" applyAlignment="1"/>
    <xf numFmtId="166" fontId="21" fillId="0" borderId="4" xfId="2" applyNumberFormat="1" applyFont="1" applyBorder="1"/>
    <xf numFmtId="0" fontId="21" fillId="0" borderId="4" xfId="0" applyFont="1" applyBorder="1" applyAlignment="1"/>
    <xf numFmtId="166" fontId="21" fillId="0" borderId="4" xfId="0" applyNumberFormat="1" applyFont="1" applyBorder="1" applyAlignment="1"/>
    <xf numFmtId="166" fontId="0" fillId="0" borderId="33" xfId="0" applyNumberFormat="1" applyBorder="1" applyAlignment="1"/>
    <xf numFmtId="0" fontId="32" fillId="0" borderId="32" xfId="7" applyFont="1" applyBorder="1" applyAlignment="1">
      <alignment horizontal="center" vertical="center"/>
    </xf>
    <xf numFmtId="0" fontId="32" fillId="0" borderId="4" xfId="7" applyFont="1" applyBorder="1" applyAlignment="1">
      <alignment horizontal="center" vertical="center"/>
    </xf>
    <xf numFmtId="0" fontId="32" fillId="4" borderId="4" xfId="7" applyFont="1" applyFill="1" applyBorder="1" applyAlignment="1">
      <alignment horizontal="center" vertical="center"/>
    </xf>
    <xf numFmtId="0" fontId="31" fillId="4" borderId="32" xfId="7" applyFont="1" applyFill="1" applyBorder="1" applyAlignment="1">
      <alignment horizontal="center" vertical="center"/>
    </xf>
    <xf numFmtId="0" fontId="31" fillId="0" borderId="4" xfId="8" applyFont="1" applyFill="1" applyBorder="1" applyAlignment="1">
      <alignment vertical="center"/>
    </xf>
    <xf numFmtId="0" fontId="32" fillId="0" borderId="4" xfId="9" applyNumberFormat="1" applyFont="1" applyFill="1" applyBorder="1" applyAlignment="1">
      <alignment horizontal="center" vertical="center"/>
    </xf>
    <xf numFmtId="2" fontId="32" fillId="0" borderId="4" xfId="10" applyNumberFormat="1" applyFont="1" applyBorder="1" applyAlignment="1">
      <alignment horizontal="center" vertical="center"/>
    </xf>
    <xf numFmtId="170" fontId="34" fillId="0" borderId="4" xfId="11" applyNumberFormat="1" applyFont="1" applyBorder="1" applyAlignment="1">
      <alignment horizontal="right" vertical="center"/>
    </xf>
    <xf numFmtId="41" fontId="32" fillId="0" borderId="4" xfId="7" applyNumberFormat="1" applyFont="1" applyBorder="1" applyAlignment="1">
      <alignment vertical="center"/>
    </xf>
    <xf numFmtId="43" fontId="32" fillId="0" borderId="4" xfId="11" applyFont="1" applyBorder="1" applyAlignment="1">
      <alignment horizontal="center" vertical="center"/>
    </xf>
    <xf numFmtId="41" fontId="32" fillId="4" borderId="4" xfId="12" applyNumberFormat="1" applyFont="1" applyFill="1" applyBorder="1" applyAlignment="1">
      <alignment vertical="center"/>
    </xf>
    <xf numFmtId="0" fontId="32" fillId="4" borderId="32" xfId="7" applyFont="1" applyFill="1" applyBorder="1" applyAlignment="1">
      <alignment horizontal="center" vertical="center"/>
    </xf>
    <xf numFmtId="0" fontId="32" fillId="0" borderId="4" xfId="8" applyFont="1" applyFill="1" applyBorder="1" applyAlignment="1">
      <alignment vertical="center"/>
    </xf>
    <xf numFmtId="0" fontId="32" fillId="0" borderId="4" xfId="10" applyFont="1" applyBorder="1" applyAlignment="1">
      <alignment vertical="center"/>
    </xf>
    <xf numFmtId="3" fontId="0" fillId="0" borderId="4" xfId="0" applyNumberFormat="1" applyBorder="1" applyAlignment="1">
      <alignment horizontal="right"/>
    </xf>
    <xf numFmtId="2" fontId="32" fillId="0" borderId="4" xfId="13" applyNumberFormat="1" applyFont="1" applyFill="1" applyBorder="1" applyAlignment="1">
      <alignment horizontal="center" vertical="center"/>
    </xf>
    <xf numFmtId="0" fontId="32" fillId="0" borderId="32" xfId="14" applyNumberFormat="1" applyFont="1" applyFill="1" applyBorder="1" applyAlignment="1">
      <alignment horizontal="right" vertical="center"/>
    </xf>
    <xf numFmtId="0" fontId="34" fillId="0" borderId="4" xfId="7" applyFont="1" applyBorder="1"/>
    <xf numFmtId="0" fontId="35" fillId="0" borderId="4" xfId="7" applyFont="1" applyBorder="1"/>
    <xf numFmtId="0" fontId="35" fillId="0" borderId="4" xfId="7" applyFont="1" applyBorder="1" applyAlignment="1">
      <alignment horizontal="left" vertical="center"/>
    </xf>
    <xf numFmtId="3" fontId="31" fillId="0" borderId="4" xfId="15" applyNumberFormat="1" applyFont="1" applyFill="1" applyBorder="1" applyAlignment="1">
      <alignment horizontal="right" vertical="center"/>
    </xf>
    <xf numFmtId="0" fontId="35" fillId="0" borderId="4" xfId="7" applyFont="1" applyBorder="1" applyAlignment="1">
      <alignment horizontal="left"/>
    </xf>
    <xf numFmtId="3" fontId="31" fillId="0" borderId="4" xfId="15" applyNumberFormat="1" applyFont="1" applyFill="1" applyBorder="1" applyAlignment="1">
      <alignment horizontal="right" vertical="top"/>
    </xf>
    <xf numFmtId="0" fontId="32" fillId="0" borderId="32" xfId="16" applyFont="1" applyFill="1" applyBorder="1" applyAlignment="1">
      <alignment vertical="center" wrapText="1"/>
    </xf>
    <xf numFmtId="0" fontId="32" fillId="0" borderId="4" xfId="16" applyFont="1" applyFill="1" applyBorder="1" applyAlignment="1">
      <alignment vertical="center" wrapText="1"/>
    </xf>
    <xf numFmtId="9" fontId="35" fillId="0" borderId="4" xfId="7" applyNumberFormat="1" applyFont="1" applyBorder="1" applyAlignment="1">
      <alignment horizontal="left" vertical="center"/>
    </xf>
    <xf numFmtId="0" fontId="19" fillId="0" borderId="4" xfId="0" applyFont="1" applyBorder="1" applyAlignment="1">
      <alignment wrapText="1"/>
    </xf>
    <xf numFmtId="169" fontId="0" fillId="0" borderId="4" xfId="0" applyNumberForma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34" xfId="0" applyBorder="1" applyAlignment="1"/>
    <xf numFmtId="0" fontId="0" fillId="0" borderId="35" xfId="0" applyBorder="1" applyAlignment="1"/>
    <xf numFmtId="165" fontId="0" fillId="0" borderId="36" xfId="0" applyNumberFormat="1" applyBorder="1" applyAlignment="1"/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 wrapText="1"/>
    </xf>
    <xf numFmtId="0" fontId="32" fillId="0" borderId="32" xfId="7" applyFont="1" applyBorder="1" applyAlignment="1">
      <alignment horizontal="center" vertical="center" wrapText="1"/>
    </xf>
    <xf numFmtId="0" fontId="32" fillId="0" borderId="4" xfId="7" applyFont="1" applyBorder="1" applyAlignment="1">
      <alignment horizontal="center" vertical="center"/>
    </xf>
    <xf numFmtId="0" fontId="31" fillId="0" borderId="32" xfId="7" applyFont="1" applyBorder="1" applyAlignment="1">
      <alignment horizontal="center" vertical="center"/>
    </xf>
    <xf numFmtId="0" fontId="31" fillId="0" borderId="4" xfId="7" applyFont="1" applyBorder="1" applyAlignment="1">
      <alignment horizontal="center" vertical="center"/>
    </xf>
    <xf numFmtId="9" fontId="35" fillId="0" borderId="4" xfId="7" applyNumberFormat="1" applyFont="1" applyBorder="1" applyAlignment="1">
      <alignment horizontal="left" vertical="center"/>
    </xf>
    <xf numFmtId="0" fontId="35" fillId="0" borderId="4" xfId="7" applyFont="1" applyBorder="1" applyAlignment="1">
      <alignment horizontal="left" vertical="center"/>
    </xf>
    <xf numFmtId="0" fontId="5" fillId="0" borderId="3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0" fillId="0" borderId="3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5" fillId="0" borderId="3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5" fillId="0" borderId="32" xfId="7" applyFont="1" applyBorder="1" applyAlignment="1">
      <alignment horizontal="center" vertical="center"/>
    </xf>
    <xf numFmtId="0" fontId="35" fillId="0" borderId="4" xfId="7" applyFont="1" applyBorder="1" applyAlignment="1">
      <alignment horizontal="center" vertical="center"/>
    </xf>
    <xf numFmtId="0" fontId="35" fillId="0" borderId="33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5" fillId="0" borderId="32" xfId="7" applyFont="1" applyBorder="1" applyAlignment="1">
      <alignment horizontal="center"/>
    </xf>
    <xf numFmtId="0" fontId="35" fillId="0" borderId="4" xfId="7" applyFont="1" applyBorder="1" applyAlignment="1">
      <alignment horizontal="center"/>
    </xf>
    <xf numFmtId="0" fontId="35" fillId="0" borderId="33" xfId="7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4" xfId="0" applyFont="1" applyBorder="1" applyAlignment="1">
      <alignment horizontal="center"/>
    </xf>
    <xf numFmtId="0" fontId="25" fillId="3" borderId="5" xfId="0" applyFont="1" applyFill="1" applyBorder="1" applyAlignment="1">
      <alignment horizontal="center" vertical="justify" wrapText="1"/>
    </xf>
    <xf numFmtId="0" fontId="38" fillId="2" borderId="4" xfId="3" applyFont="1" applyFill="1" applyBorder="1" applyAlignment="1">
      <alignment horizontal="center" vertical="center" wrapText="1"/>
    </xf>
    <xf numFmtId="0" fontId="38" fillId="2" borderId="1" xfId="3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42" fillId="0" borderId="8" xfId="5" applyNumberFormat="1" applyFont="1" applyFill="1" applyBorder="1" applyAlignment="1">
      <alignment horizontal="left" vertical="center"/>
    </xf>
    <xf numFmtId="0" fontId="42" fillId="0" borderId="9" xfId="5" applyNumberFormat="1" applyFont="1" applyFill="1" applyBorder="1" applyAlignment="1">
      <alignment horizontal="left" vertical="center"/>
    </xf>
    <xf numFmtId="0" fontId="44" fillId="0" borderId="2" xfId="0" applyFont="1" applyBorder="1" applyAlignment="1">
      <alignment horizontal="right" vertical="center" indent="4"/>
    </xf>
    <xf numFmtId="0" fontId="44" fillId="0" borderId="5" xfId="0" applyFont="1" applyBorder="1" applyAlignment="1">
      <alignment horizontal="right" vertical="center" indent="4"/>
    </xf>
    <xf numFmtId="0" fontId="44" fillId="0" borderId="6" xfId="0" applyFont="1" applyBorder="1" applyAlignment="1">
      <alignment horizontal="right" vertical="center" indent="4"/>
    </xf>
    <xf numFmtId="9" fontId="35" fillId="0" borderId="18" xfId="7" applyNumberFormat="1" applyFont="1" applyBorder="1" applyAlignment="1">
      <alignment horizontal="left" vertical="center"/>
    </xf>
    <xf numFmtId="0" fontId="35" fillId="0" borderId="19" xfId="7" applyFont="1" applyBorder="1" applyAlignment="1">
      <alignment horizontal="left" vertical="center"/>
    </xf>
    <xf numFmtId="0" fontId="38" fillId="2" borderId="4" xfId="3" applyNumberFormat="1" applyFont="1" applyFill="1" applyBorder="1" applyAlignment="1">
      <alignment horizontal="center" vertical="center" wrapText="1"/>
    </xf>
    <xf numFmtId="0" fontId="38" fillId="2" borderId="1" xfId="3" applyNumberFormat="1" applyFont="1" applyFill="1" applyBorder="1" applyAlignment="1">
      <alignment horizontal="center" vertical="center" wrapText="1"/>
    </xf>
    <xf numFmtId="0" fontId="38" fillId="2" borderId="12" xfId="3" applyNumberFormat="1" applyFont="1" applyFill="1" applyBorder="1" applyAlignment="1">
      <alignment horizontal="center" vertical="center" wrapText="1"/>
    </xf>
    <xf numFmtId="0" fontId="38" fillId="2" borderId="11" xfId="3" applyNumberFormat="1" applyFont="1" applyFill="1" applyBorder="1" applyAlignment="1">
      <alignment horizontal="center" vertical="center" wrapText="1"/>
    </xf>
    <xf numFmtId="0" fontId="38" fillId="2" borderId="8" xfId="3" applyNumberFormat="1" applyFont="1" applyFill="1" applyBorder="1" applyAlignment="1">
      <alignment horizontal="center" vertical="center" wrapText="1"/>
    </xf>
    <xf numFmtId="0" fontId="38" fillId="2" borderId="9" xfId="3" applyNumberFormat="1" applyFont="1" applyFill="1" applyBorder="1" applyAlignment="1">
      <alignment horizontal="center" vertical="center" wrapText="1"/>
    </xf>
    <xf numFmtId="0" fontId="39" fillId="2" borderId="6" xfId="3" applyFont="1" applyFill="1" applyBorder="1" applyAlignment="1">
      <alignment horizontal="center" vertical="center" wrapText="1"/>
    </xf>
    <xf numFmtId="0" fontId="39" fillId="2" borderId="11" xfId="3" applyFont="1" applyFill="1" applyBorder="1" applyAlignment="1">
      <alignment horizontal="center" vertical="center" wrapText="1"/>
    </xf>
    <xf numFmtId="0" fontId="38" fillId="2" borderId="12" xfId="3" applyFont="1" applyFill="1" applyBorder="1" applyAlignment="1">
      <alignment horizontal="center" vertical="center" wrapText="1"/>
    </xf>
    <xf numFmtId="0" fontId="38" fillId="2" borderId="10" xfId="3" applyFont="1" applyFill="1" applyBorder="1" applyAlignment="1">
      <alignment horizontal="center" vertical="center" wrapText="1"/>
    </xf>
    <xf numFmtId="0" fontId="38" fillId="2" borderId="11" xfId="3" applyFont="1" applyFill="1" applyBorder="1" applyAlignment="1">
      <alignment horizontal="center" vertical="center" wrapText="1"/>
    </xf>
    <xf numFmtId="0" fontId="38" fillId="2" borderId="8" xfId="3" applyFont="1" applyFill="1" applyBorder="1" applyAlignment="1">
      <alignment horizontal="center" vertical="center" wrapText="1"/>
    </xf>
    <xf numFmtId="0" fontId="38" fillId="2" borderId="0" xfId="3" applyFont="1" applyFill="1" applyBorder="1" applyAlignment="1">
      <alignment horizontal="center" vertical="center" wrapText="1"/>
    </xf>
    <xf numFmtId="0" fontId="38" fillId="2" borderId="9" xfId="3" applyFont="1" applyFill="1" applyBorder="1" applyAlignment="1">
      <alignment horizontal="center" vertical="center" wrapText="1"/>
    </xf>
    <xf numFmtId="0" fontId="38" fillId="2" borderId="15" xfId="3" applyFont="1" applyFill="1" applyBorder="1" applyAlignment="1">
      <alignment horizontal="center" vertical="center" wrapText="1"/>
    </xf>
    <xf numFmtId="41" fontId="38" fillId="2" borderId="4" xfId="4" applyFont="1" applyFill="1" applyBorder="1" applyAlignment="1">
      <alignment horizontal="center" vertical="center" wrapText="1"/>
    </xf>
    <xf numFmtId="41" fontId="38" fillId="2" borderId="1" xfId="4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</cellXfs>
  <cellStyles count="17">
    <cellStyle name="Comma" xfId="1" builtinId="3"/>
    <cellStyle name="Comma [0]" xfId="2" builtinId="6"/>
    <cellStyle name="Comma [0] 2" xfId="4" xr:uid="{DA547BA7-FC25-40E0-A19B-FADB3B63899A}"/>
    <cellStyle name="Comma [0] 2 17" xfId="5" xr:uid="{90DA0D70-DDA3-4D84-90AE-B22CCA8810F1}"/>
    <cellStyle name="Comma [0] 2 8" xfId="15" xr:uid="{C6DD6FBF-DA8D-4DB9-9C13-811B98E2E879}"/>
    <cellStyle name="Comma [0] 7" xfId="12" xr:uid="{D76D3E2A-7221-47A6-9DDE-F62C5A012E47}"/>
    <cellStyle name="Comma 15" xfId="13" xr:uid="{5DCCF4F9-D281-4D9C-A6D4-70C7C69B1D02}"/>
    <cellStyle name="Comma 2 18" xfId="6" xr:uid="{E3F58941-573D-4CF7-88CA-56BD616B8ED8}"/>
    <cellStyle name="Comma 6" xfId="11" xr:uid="{D1EA43A0-F109-4499-B02E-483364787D26}"/>
    <cellStyle name="Normal" xfId="0" builtinId="0"/>
    <cellStyle name="Normal 10" xfId="7" xr:uid="{20784A8A-0A1B-406A-B90E-6F1388464C5F}"/>
    <cellStyle name="Normal 20" xfId="9" xr:uid="{A44FCBF3-6DBF-4AD3-8EB3-3C384088C561}"/>
    <cellStyle name="Normal 23" xfId="8" xr:uid="{EABB3B67-8531-4C01-8DC9-39969F2BC935}"/>
    <cellStyle name="Normal 36" xfId="14" xr:uid="{7732AE1F-4AB5-4261-B34D-4F820F00B3C3}"/>
    <cellStyle name="Normal 5 3 2 2 2 2 3 2 2" xfId="3" xr:uid="{D869FB53-82D1-4A7C-9A3A-1AA6F068EF50}"/>
    <cellStyle name="Normal 7" xfId="10" xr:uid="{A34256BA-18BB-4D3A-AC0A-34A28014B136}"/>
    <cellStyle name="Normal_TRANSPORT_MJNGO-BLORA" xfId="16" xr:uid="{ACACE8ED-0CF7-49AD-A437-563DAA20B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9"/>
  <sheetViews>
    <sheetView tabSelected="1" topLeftCell="A421" workbookViewId="0">
      <selection activeCell="K506" sqref="K506"/>
    </sheetView>
  </sheetViews>
  <sheetFormatPr defaultColWidth="9" defaultRowHeight="15"/>
  <cols>
    <col min="1" max="1" width="5.140625" customWidth="1"/>
    <col min="2" max="2" width="5.5703125" customWidth="1"/>
    <col min="3" max="3" width="64.7109375" customWidth="1"/>
    <col min="4" max="4" width="8.28515625" customWidth="1"/>
    <col min="5" max="5" width="8.140625" customWidth="1"/>
    <col min="6" max="7" width="16.7109375" customWidth="1"/>
    <col min="8" max="8" width="23.28515625" customWidth="1"/>
  </cols>
  <sheetData>
    <row r="1" spans="2:8">
      <c r="B1" s="286" t="s">
        <v>0</v>
      </c>
      <c r="C1" s="286"/>
      <c r="D1" s="286"/>
      <c r="E1" s="286"/>
      <c r="F1" s="286"/>
      <c r="G1" s="286"/>
      <c r="H1" s="286"/>
    </row>
    <row r="2" spans="2:8">
      <c r="B2" s="286" t="s">
        <v>712</v>
      </c>
      <c r="C2" s="286"/>
      <c r="D2" s="286"/>
      <c r="E2" s="286"/>
      <c r="F2" s="286"/>
      <c r="G2" s="286"/>
      <c r="H2" s="286"/>
    </row>
    <row r="3" spans="2:8" ht="15.75">
      <c r="B3" s="287" t="s">
        <v>1</v>
      </c>
      <c r="C3" s="287"/>
      <c r="D3" s="287"/>
      <c r="E3" s="287"/>
      <c r="F3" s="287"/>
      <c r="G3" s="287"/>
      <c r="H3" s="287"/>
    </row>
    <row r="4" spans="2:8" ht="15.75">
      <c r="B4" s="287" t="s">
        <v>711</v>
      </c>
      <c r="C4" s="287"/>
      <c r="D4" s="287"/>
      <c r="E4" s="287"/>
      <c r="F4" s="287"/>
      <c r="G4" s="287"/>
      <c r="H4" s="287"/>
    </row>
    <row r="5" spans="2:8" ht="12" customHeight="1" thickBot="1"/>
    <row r="6" spans="2:8">
      <c r="B6" s="279" t="s">
        <v>2</v>
      </c>
      <c r="C6" s="263" t="s">
        <v>3</v>
      </c>
      <c r="D6" s="281" t="s">
        <v>4</v>
      </c>
      <c r="E6" s="281" t="s">
        <v>5</v>
      </c>
      <c r="F6" s="263" t="s">
        <v>6</v>
      </c>
      <c r="G6" s="263" t="s">
        <v>7</v>
      </c>
      <c r="H6" s="200"/>
    </row>
    <row r="7" spans="2:8">
      <c r="B7" s="280"/>
      <c r="C7" s="264"/>
      <c r="D7" s="282"/>
      <c r="E7" s="282"/>
      <c r="F7" s="264"/>
      <c r="G7" s="264"/>
      <c r="H7" s="201"/>
    </row>
    <row r="8" spans="2:8">
      <c r="B8" s="202" t="s">
        <v>8</v>
      </c>
      <c r="C8" s="33" t="s">
        <v>9</v>
      </c>
      <c r="D8" s="34"/>
      <c r="E8" s="34"/>
      <c r="F8" s="35"/>
      <c r="G8" s="35"/>
      <c r="H8" s="201"/>
    </row>
    <row r="9" spans="2:8">
      <c r="B9" s="203">
        <v>1</v>
      </c>
      <c r="C9" s="36" t="s">
        <v>10</v>
      </c>
      <c r="D9" s="34">
        <v>1</v>
      </c>
      <c r="E9" s="34" t="s">
        <v>11</v>
      </c>
      <c r="F9" s="35">
        <v>35000000</v>
      </c>
      <c r="G9" s="35">
        <f>F9*D9</f>
        <v>35000000</v>
      </c>
      <c r="H9" s="201"/>
    </row>
    <row r="10" spans="2:8">
      <c r="B10" s="203">
        <v>2</v>
      </c>
      <c r="C10" s="36" t="s">
        <v>12</v>
      </c>
      <c r="D10" s="34">
        <v>1</v>
      </c>
      <c r="E10" s="34" t="s">
        <v>11</v>
      </c>
      <c r="F10" s="35">
        <v>40000000</v>
      </c>
      <c r="G10" s="35">
        <f>D10*F10</f>
        <v>40000000</v>
      </c>
      <c r="H10" s="201"/>
    </row>
    <row r="11" spans="2:8">
      <c r="B11" s="203"/>
      <c r="C11" s="36" t="s">
        <v>13</v>
      </c>
      <c r="D11" s="34"/>
      <c r="E11" s="34"/>
      <c r="F11" s="35"/>
      <c r="G11" s="35"/>
      <c r="H11" s="201"/>
    </row>
    <row r="12" spans="2:8">
      <c r="B12" s="203"/>
      <c r="C12" s="36" t="s">
        <v>14</v>
      </c>
      <c r="D12" s="34"/>
      <c r="E12" s="34"/>
      <c r="F12" s="35"/>
      <c r="G12" s="35"/>
      <c r="H12" s="201"/>
    </row>
    <row r="13" spans="2:8">
      <c r="B13" s="203"/>
      <c r="C13" s="36" t="s">
        <v>15</v>
      </c>
      <c r="D13" s="34"/>
      <c r="E13" s="34"/>
      <c r="F13" s="35"/>
      <c r="G13" s="35"/>
      <c r="H13" s="201"/>
    </row>
    <row r="14" spans="2:8">
      <c r="B14" s="203"/>
      <c r="C14" s="36" t="s">
        <v>16</v>
      </c>
      <c r="D14" s="34"/>
      <c r="E14" s="34"/>
      <c r="F14" s="35"/>
      <c r="G14" s="35"/>
      <c r="H14" s="201"/>
    </row>
    <row r="15" spans="2:8">
      <c r="B15" s="203"/>
      <c r="C15" s="36" t="s">
        <v>17</v>
      </c>
      <c r="D15" s="34"/>
      <c r="E15" s="34"/>
      <c r="F15" s="35"/>
      <c r="G15" s="35"/>
      <c r="H15" s="201"/>
    </row>
    <row r="16" spans="2:8">
      <c r="B16" s="203">
        <v>3</v>
      </c>
      <c r="C16" s="36" t="s">
        <v>18</v>
      </c>
      <c r="D16" s="34">
        <v>1</v>
      </c>
      <c r="E16" s="34" t="s">
        <v>11</v>
      </c>
      <c r="F16" s="35">
        <v>27500000</v>
      </c>
      <c r="G16" s="35">
        <f>F16*D16</f>
        <v>27500000</v>
      </c>
      <c r="H16" s="201"/>
    </row>
    <row r="17" spans="2:8">
      <c r="B17" s="204" t="s">
        <v>19</v>
      </c>
      <c r="C17" s="33" t="s">
        <v>20</v>
      </c>
      <c r="D17" s="205"/>
      <c r="E17" s="205"/>
      <c r="F17" s="37"/>
      <c r="G17" s="35"/>
      <c r="H17" s="201"/>
    </row>
    <row r="18" spans="2:8">
      <c r="B18" s="203">
        <v>1</v>
      </c>
      <c r="C18" s="36" t="s">
        <v>21</v>
      </c>
      <c r="D18" s="34">
        <v>7</v>
      </c>
      <c r="E18" s="34" t="s">
        <v>22</v>
      </c>
      <c r="F18" s="35">
        <v>11250000</v>
      </c>
      <c r="G18" s="35">
        <f>F18*D18</f>
        <v>78750000</v>
      </c>
      <c r="H18" s="201"/>
    </row>
    <row r="19" spans="2:8">
      <c r="B19" s="206"/>
      <c r="C19" s="32"/>
      <c r="D19" s="205"/>
      <c r="E19" s="205"/>
      <c r="F19" s="37"/>
      <c r="G19" s="37"/>
      <c r="H19" s="201"/>
    </row>
    <row r="20" spans="2:8">
      <c r="B20" s="206"/>
      <c r="C20" s="36"/>
      <c r="D20" s="207"/>
      <c r="E20" s="207"/>
      <c r="F20" s="36"/>
      <c r="G20" s="36"/>
      <c r="H20" s="201"/>
    </row>
    <row r="21" spans="2:8">
      <c r="B21" s="277" t="s">
        <v>23</v>
      </c>
      <c r="C21" s="278"/>
      <c r="D21" s="278"/>
      <c r="E21" s="278"/>
      <c r="F21" s="278"/>
      <c r="G21" s="35">
        <f>SUM(G8:G20)</f>
        <v>181250000</v>
      </c>
      <c r="H21" s="201"/>
    </row>
    <row r="22" spans="2:8">
      <c r="B22" s="277" t="s">
        <v>24</v>
      </c>
      <c r="C22" s="278"/>
      <c r="D22" s="278"/>
      <c r="E22" s="278"/>
      <c r="F22" s="278"/>
      <c r="G22" s="35">
        <f>10%*G21</f>
        <v>18125000</v>
      </c>
      <c r="H22" s="208">
        <f>G21+G22</f>
        <v>199375000</v>
      </c>
    </row>
    <row r="23" spans="2:8">
      <c r="B23" s="277"/>
      <c r="C23" s="278"/>
      <c r="D23" s="278"/>
      <c r="E23" s="278"/>
      <c r="F23" s="278"/>
      <c r="G23" s="35"/>
      <c r="H23" s="209"/>
    </row>
    <row r="24" spans="2:8">
      <c r="B24" s="210" t="s">
        <v>26</v>
      </c>
      <c r="C24" s="21" t="s">
        <v>27</v>
      </c>
      <c r="D24" s="22"/>
      <c r="E24" s="22"/>
      <c r="F24" s="22"/>
      <c r="G24" s="22"/>
      <c r="H24" s="201"/>
    </row>
    <row r="25" spans="2:8">
      <c r="B25" s="211">
        <v>1</v>
      </c>
      <c r="C25" s="21" t="s">
        <v>28</v>
      </c>
      <c r="D25" s="23">
        <v>1</v>
      </c>
      <c r="E25" s="24" t="s">
        <v>11</v>
      </c>
      <c r="F25" s="16">
        <v>30000000</v>
      </c>
      <c r="G25" s="4">
        <f>F25*D25</f>
        <v>30000000</v>
      </c>
      <c r="H25" s="201"/>
    </row>
    <row r="26" spans="2:8">
      <c r="B26" s="211"/>
      <c r="C26" s="20" t="s">
        <v>29</v>
      </c>
      <c r="D26" s="25"/>
      <c r="E26" s="26"/>
      <c r="F26" s="27"/>
      <c r="G26" s="27"/>
      <c r="H26" s="201"/>
    </row>
    <row r="27" spans="2:8">
      <c r="B27" s="211"/>
      <c r="C27" s="20" t="s">
        <v>30</v>
      </c>
      <c r="D27" s="28"/>
      <c r="E27" s="29"/>
      <c r="F27" s="30"/>
      <c r="G27" s="30"/>
      <c r="H27" s="201"/>
    </row>
    <row r="28" spans="2:8">
      <c r="B28" s="211"/>
      <c r="C28" s="20" t="s">
        <v>31</v>
      </c>
      <c r="D28" s="28"/>
      <c r="E28" s="29"/>
      <c r="F28" s="30"/>
      <c r="G28" s="30"/>
      <c r="H28" s="201"/>
    </row>
    <row r="29" spans="2:8">
      <c r="B29" s="211"/>
      <c r="C29" s="20" t="s">
        <v>32</v>
      </c>
      <c r="D29" s="28"/>
      <c r="E29" s="29"/>
      <c r="F29" s="30"/>
      <c r="G29" s="30"/>
      <c r="H29" s="201"/>
    </row>
    <row r="30" spans="2:8">
      <c r="B30" s="211">
        <v>2</v>
      </c>
      <c r="C30" s="21" t="s">
        <v>33</v>
      </c>
      <c r="D30" s="23">
        <v>1</v>
      </c>
      <c r="E30" s="24" t="s">
        <v>11</v>
      </c>
      <c r="F30" s="4">
        <v>40000000</v>
      </c>
      <c r="G30" s="4">
        <f>F30*D30</f>
        <v>40000000</v>
      </c>
      <c r="H30" s="201"/>
    </row>
    <row r="31" spans="2:8">
      <c r="B31" s="211"/>
      <c r="C31" s="20" t="s">
        <v>34</v>
      </c>
      <c r="D31" s="28"/>
      <c r="E31" s="29"/>
      <c r="F31" s="30"/>
      <c r="G31" s="30"/>
      <c r="H31" s="201"/>
    </row>
    <row r="32" spans="2:8">
      <c r="B32" s="211"/>
      <c r="C32" s="20" t="s">
        <v>35</v>
      </c>
      <c r="D32" s="28"/>
      <c r="E32" s="29"/>
      <c r="F32" s="30"/>
      <c r="G32" s="30"/>
      <c r="H32" s="201"/>
    </row>
    <row r="33" spans="2:8">
      <c r="B33" s="211"/>
      <c r="C33" s="20" t="s">
        <v>36</v>
      </c>
      <c r="D33" s="28"/>
      <c r="E33" s="29"/>
      <c r="F33" s="30"/>
      <c r="G33" s="30"/>
      <c r="H33" s="201"/>
    </row>
    <row r="34" spans="2:8">
      <c r="B34" s="211"/>
      <c r="C34" s="20" t="s">
        <v>37</v>
      </c>
      <c r="D34" s="28"/>
      <c r="E34" s="29"/>
      <c r="F34" s="30"/>
      <c r="G34" s="30"/>
      <c r="H34" s="201"/>
    </row>
    <row r="35" spans="2:8">
      <c r="B35" s="211">
        <v>3</v>
      </c>
      <c r="C35" s="21" t="s">
        <v>38</v>
      </c>
      <c r="D35" s="23">
        <v>1</v>
      </c>
      <c r="E35" s="24" t="s">
        <v>11</v>
      </c>
      <c r="F35" s="4">
        <v>27500000</v>
      </c>
      <c r="G35" s="4">
        <f>F35*D35</f>
        <v>27500000</v>
      </c>
      <c r="H35" s="201"/>
    </row>
    <row r="36" spans="2:8">
      <c r="B36" s="211"/>
      <c r="C36" s="20" t="s">
        <v>39</v>
      </c>
      <c r="D36" s="28"/>
      <c r="E36" s="29"/>
      <c r="F36" s="30"/>
      <c r="G36" s="30"/>
      <c r="H36" s="201"/>
    </row>
    <row r="37" spans="2:8">
      <c r="B37" s="211"/>
      <c r="C37" s="20" t="s">
        <v>40</v>
      </c>
      <c r="D37" s="28"/>
      <c r="E37" s="29"/>
      <c r="F37" s="30"/>
      <c r="G37" s="30"/>
      <c r="H37" s="201"/>
    </row>
    <row r="38" spans="2:8">
      <c r="B38" s="211"/>
      <c r="C38" s="20" t="s">
        <v>41</v>
      </c>
      <c r="D38" s="28"/>
      <c r="E38" s="29"/>
      <c r="F38" s="30"/>
      <c r="G38" s="30"/>
      <c r="H38" s="201"/>
    </row>
    <row r="39" spans="2:8">
      <c r="B39" s="211"/>
      <c r="C39" s="20" t="s">
        <v>42</v>
      </c>
      <c r="D39" s="28"/>
      <c r="E39" s="29"/>
      <c r="F39" s="30"/>
      <c r="G39" s="30"/>
      <c r="H39" s="201"/>
    </row>
    <row r="40" spans="2:8">
      <c r="B40" s="211"/>
      <c r="C40" s="20" t="s">
        <v>43</v>
      </c>
      <c r="D40" s="28"/>
      <c r="E40" s="29"/>
      <c r="F40" s="30"/>
      <c r="G40" s="30"/>
      <c r="H40" s="201"/>
    </row>
    <row r="41" spans="2:8">
      <c r="B41" s="211"/>
      <c r="C41" s="20" t="s">
        <v>44</v>
      </c>
      <c r="D41" s="28"/>
      <c r="E41" s="29"/>
      <c r="F41" s="30"/>
      <c r="G41" s="30"/>
      <c r="H41" s="201"/>
    </row>
    <row r="42" spans="2:8">
      <c r="B42" s="211"/>
      <c r="C42" s="20" t="s">
        <v>45</v>
      </c>
      <c r="D42" s="28"/>
      <c r="E42" s="29"/>
      <c r="F42" s="30"/>
      <c r="G42" s="30"/>
      <c r="H42" s="201"/>
    </row>
    <row r="43" spans="2:8">
      <c r="B43" s="211">
        <v>4</v>
      </c>
      <c r="C43" s="21" t="s">
        <v>46</v>
      </c>
      <c r="D43" s="23">
        <v>1</v>
      </c>
      <c r="E43" s="24" t="s">
        <v>11</v>
      </c>
      <c r="F43" s="4">
        <v>30000000</v>
      </c>
      <c r="G43" s="4">
        <f>F43*D43</f>
        <v>30000000</v>
      </c>
      <c r="H43" s="201"/>
    </row>
    <row r="44" spans="2:8">
      <c r="B44" s="211"/>
      <c r="C44" s="20" t="s">
        <v>47</v>
      </c>
      <c r="D44" s="28"/>
      <c r="E44" s="29"/>
      <c r="F44" s="30"/>
      <c r="G44" s="30"/>
      <c r="H44" s="201"/>
    </row>
    <row r="45" spans="2:8">
      <c r="B45" s="211"/>
      <c r="C45" s="20" t="s">
        <v>48</v>
      </c>
      <c r="D45" s="28"/>
      <c r="E45" s="29"/>
      <c r="F45" s="30"/>
      <c r="G45" s="30"/>
      <c r="H45" s="201"/>
    </row>
    <row r="46" spans="2:8">
      <c r="B46" s="211"/>
      <c r="C46" s="20" t="s">
        <v>49</v>
      </c>
      <c r="D46" s="28"/>
      <c r="E46" s="29"/>
      <c r="F46" s="30"/>
      <c r="G46" s="30"/>
      <c r="H46" s="201"/>
    </row>
    <row r="47" spans="2:8">
      <c r="B47" s="211"/>
      <c r="C47" s="20" t="s">
        <v>41</v>
      </c>
      <c r="D47" s="28"/>
      <c r="E47" s="29"/>
      <c r="F47" s="30"/>
      <c r="G47" s="30"/>
      <c r="H47" s="201"/>
    </row>
    <row r="48" spans="2:8">
      <c r="B48" s="211">
        <v>5</v>
      </c>
      <c r="C48" s="21" t="s">
        <v>50</v>
      </c>
      <c r="D48" s="23">
        <v>1</v>
      </c>
      <c r="E48" s="24" t="s">
        <v>11</v>
      </c>
      <c r="F48" s="4">
        <v>27500000</v>
      </c>
      <c r="G48" s="4">
        <f>F48*D48</f>
        <v>27500000</v>
      </c>
      <c r="H48" s="201"/>
    </row>
    <row r="49" spans="2:8">
      <c r="B49" s="211"/>
      <c r="C49" s="20" t="s">
        <v>34</v>
      </c>
      <c r="D49" s="22"/>
      <c r="E49" s="22"/>
      <c r="F49" s="22"/>
      <c r="G49" s="22"/>
      <c r="H49" s="201"/>
    </row>
    <row r="50" spans="2:8">
      <c r="B50" s="211"/>
      <c r="C50" s="20" t="s">
        <v>35</v>
      </c>
      <c r="D50" s="22"/>
      <c r="E50" s="22"/>
      <c r="F50" s="22"/>
      <c r="G50" s="22"/>
      <c r="H50" s="201"/>
    </row>
    <row r="51" spans="2:8">
      <c r="B51" s="211"/>
      <c r="C51" s="20" t="s">
        <v>36</v>
      </c>
      <c r="D51" s="22"/>
      <c r="E51" s="22"/>
      <c r="F51" s="22"/>
      <c r="G51" s="22"/>
      <c r="H51" s="201"/>
    </row>
    <row r="52" spans="2:8">
      <c r="B52" s="211"/>
      <c r="C52" s="20" t="s">
        <v>37</v>
      </c>
      <c r="D52" s="22"/>
      <c r="E52" s="22"/>
      <c r="F52" s="22"/>
      <c r="G52" s="22"/>
      <c r="H52" s="201"/>
    </row>
    <row r="53" spans="2:8">
      <c r="B53" s="211" t="s">
        <v>51</v>
      </c>
      <c r="C53" s="21" t="s">
        <v>20</v>
      </c>
      <c r="D53" s="22"/>
      <c r="E53" s="22"/>
      <c r="F53" s="22"/>
      <c r="G53" s="22"/>
      <c r="H53" s="201"/>
    </row>
    <row r="54" spans="2:8">
      <c r="B54" s="211">
        <v>1</v>
      </c>
      <c r="C54" s="21" t="s">
        <v>52</v>
      </c>
      <c r="D54" s="29"/>
      <c r="E54" s="29"/>
      <c r="F54" s="4"/>
      <c r="G54" s="4"/>
      <c r="H54" s="201"/>
    </row>
    <row r="55" spans="2:8">
      <c r="B55" s="211"/>
      <c r="C55" s="20" t="s">
        <v>53</v>
      </c>
      <c r="D55" s="29">
        <v>1</v>
      </c>
      <c r="E55" s="29" t="s">
        <v>22</v>
      </c>
      <c r="F55" s="4">
        <f>'RAKL Perawatan Labsim'!G34</f>
        <v>0</v>
      </c>
      <c r="G55" s="4">
        <f>F55*D55</f>
        <v>0</v>
      </c>
      <c r="H55" s="201"/>
    </row>
    <row r="56" spans="2:8">
      <c r="B56" s="211">
        <v>2</v>
      </c>
      <c r="C56" s="21" t="s">
        <v>54</v>
      </c>
      <c r="D56" s="12"/>
      <c r="E56" s="12"/>
      <c r="F56" s="12"/>
      <c r="G56" s="12"/>
      <c r="H56" s="201"/>
    </row>
    <row r="57" spans="2:8">
      <c r="B57" s="211"/>
      <c r="C57" s="20" t="s">
        <v>55</v>
      </c>
      <c r="D57" s="29">
        <v>1</v>
      </c>
      <c r="E57" s="29" t="s">
        <v>22</v>
      </c>
      <c r="F57" s="4">
        <v>15000000</v>
      </c>
      <c r="G57" s="4">
        <f>F57*D57</f>
        <v>15000000</v>
      </c>
      <c r="H57" s="201"/>
    </row>
    <row r="58" spans="2:8">
      <c r="B58" s="275" t="s">
        <v>23</v>
      </c>
      <c r="C58" s="276"/>
      <c r="D58" s="276"/>
      <c r="E58" s="276"/>
      <c r="F58" s="276"/>
      <c r="G58" s="31">
        <f>SUM(G25:G57)</f>
        <v>170000000</v>
      </c>
      <c r="H58" s="201"/>
    </row>
    <row r="59" spans="2:8">
      <c r="B59" s="275" t="s">
        <v>56</v>
      </c>
      <c r="C59" s="276"/>
      <c r="D59" s="276"/>
      <c r="E59" s="276"/>
      <c r="F59" s="276"/>
      <c r="G59" s="31">
        <f>G58*10%</f>
        <v>17000000</v>
      </c>
      <c r="H59" s="208">
        <f>G58+G59</f>
        <v>187000000</v>
      </c>
    </row>
    <row r="60" spans="2:8">
      <c r="B60" s="275"/>
      <c r="C60" s="276"/>
      <c r="D60" s="276"/>
      <c r="E60" s="276"/>
      <c r="F60" s="276"/>
      <c r="G60" s="31"/>
      <c r="H60" s="212"/>
    </row>
    <row r="61" spans="2:8">
      <c r="B61" s="213" t="s">
        <v>26</v>
      </c>
      <c r="C61" s="1" t="s">
        <v>57</v>
      </c>
      <c r="D61" s="17"/>
      <c r="E61" s="17"/>
      <c r="F61" s="17"/>
      <c r="G61" s="17"/>
      <c r="H61" s="201"/>
    </row>
    <row r="62" spans="2:8">
      <c r="B62" s="214">
        <v>1</v>
      </c>
      <c r="C62" s="14" t="s">
        <v>58</v>
      </c>
      <c r="D62" s="15">
        <v>1</v>
      </c>
      <c r="E62" s="15" t="s">
        <v>11</v>
      </c>
      <c r="F62" s="16">
        <v>20000000</v>
      </c>
      <c r="G62" s="16">
        <f>F62*D62</f>
        <v>20000000</v>
      </c>
      <c r="H62" s="201"/>
    </row>
    <row r="63" spans="2:8">
      <c r="B63" s="214"/>
      <c r="C63" s="17" t="s">
        <v>59</v>
      </c>
      <c r="D63" s="18"/>
      <c r="E63" s="18"/>
      <c r="F63" s="18"/>
      <c r="G63" s="18"/>
      <c r="H63" s="201"/>
    </row>
    <row r="64" spans="2:8">
      <c r="B64" s="214"/>
      <c r="C64" s="17" t="s">
        <v>60</v>
      </c>
      <c r="D64" s="18"/>
      <c r="E64" s="18"/>
      <c r="F64" s="18"/>
      <c r="G64" s="18"/>
      <c r="H64" s="201"/>
    </row>
    <row r="65" spans="2:8">
      <c r="B65" s="214"/>
      <c r="C65" s="17" t="s">
        <v>61</v>
      </c>
      <c r="D65" s="18"/>
      <c r="E65" s="18"/>
      <c r="F65" s="18"/>
      <c r="G65" s="18"/>
      <c r="H65" s="201"/>
    </row>
    <row r="66" spans="2:8">
      <c r="B66" s="214"/>
      <c r="C66" s="17" t="s">
        <v>62</v>
      </c>
      <c r="D66" s="18"/>
      <c r="E66" s="18"/>
      <c r="F66" s="18"/>
      <c r="G66" s="18"/>
      <c r="H66" s="201"/>
    </row>
    <row r="67" spans="2:8">
      <c r="B67" s="214"/>
      <c r="C67" s="17" t="s">
        <v>63</v>
      </c>
      <c r="D67" s="18"/>
      <c r="E67" s="18"/>
      <c r="F67" s="18"/>
      <c r="G67" s="18"/>
      <c r="H67" s="201"/>
    </row>
    <row r="68" spans="2:8">
      <c r="B68" s="214"/>
      <c r="C68" s="17" t="s">
        <v>64</v>
      </c>
      <c r="D68" s="18"/>
      <c r="E68" s="18"/>
      <c r="F68" s="18"/>
      <c r="G68" s="18"/>
      <c r="H68" s="201"/>
    </row>
    <row r="69" spans="2:8" ht="26.25">
      <c r="B69" s="214"/>
      <c r="C69" s="17" t="s">
        <v>65</v>
      </c>
      <c r="D69" s="18"/>
      <c r="E69" s="18"/>
      <c r="F69" s="18"/>
      <c r="G69" s="18"/>
      <c r="H69" s="201"/>
    </row>
    <row r="70" spans="2:8">
      <c r="B70" s="214"/>
      <c r="C70" s="17" t="s">
        <v>66</v>
      </c>
      <c r="D70" s="18"/>
      <c r="E70" s="18"/>
      <c r="F70" s="18"/>
      <c r="G70" s="18"/>
      <c r="H70" s="201"/>
    </row>
    <row r="71" spans="2:8">
      <c r="B71" s="214">
        <v>2</v>
      </c>
      <c r="C71" s="14" t="s">
        <v>67</v>
      </c>
      <c r="D71" s="18">
        <v>1</v>
      </c>
      <c r="E71" s="18" t="s">
        <v>11</v>
      </c>
      <c r="F71" s="16">
        <v>20000000</v>
      </c>
      <c r="G71" s="16">
        <f>F71*D71</f>
        <v>20000000</v>
      </c>
      <c r="H71" s="201"/>
    </row>
    <row r="72" spans="2:8">
      <c r="B72" s="214"/>
      <c r="C72" s="17" t="s">
        <v>68</v>
      </c>
      <c r="D72" s="18"/>
      <c r="E72" s="18"/>
      <c r="F72" s="18"/>
      <c r="G72" s="18"/>
      <c r="H72" s="201"/>
    </row>
    <row r="73" spans="2:8">
      <c r="B73" s="214"/>
      <c r="C73" s="17" t="s">
        <v>69</v>
      </c>
      <c r="D73" s="15"/>
      <c r="E73" s="15"/>
      <c r="F73" s="15"/>
      <c r="G73" s="15"/>
      <c r="H73" s="201"/>
    </row>
    <row r="74" spans="2:8">
      <c r="B74" s="214"/>
      <c r="C74" s="17" t="s">
        <v>70</v>
      </c>
      <c r="D74" s="18"/>
      <c r="E74" s="18"/>
      <c r="F74" s="18"/>
      <c r="G74" s="18"/>
      <c r="H74" s="201"/>
    </row>
    <row r="75" spans="2:8" ht="26.25">
      <c r="B75" s="214"/>
      <c r="C75" s="17" t="s">
        <v>71</v>
      </c>
      <c r="D75" s="18"/>
      <c r="E75" s="18"/>
      <c r="F75" s="18"/>
      <c r="G75" s="18"/>
      <c r="H75" s="201"/>
    </row>
    <row r="76" spans="2:8">
      <c r="B76" s="214"/>
      <c r="C76" s="17" t="s">
        <v>72</v>
      </c>
      <c r="D76" s="18"/>
      <c r="E76" s="18"/>
      <c r="F76" s="18"/>
      <c r="G76" s="18"/>
      <c r="H76" s="201"/>
    </row>
    <row r="77" spans="2:8">
      <c r="B77" s="214"/>
      <c r="C77" s="17" t="s">
        <v>66</v>
      </c>
      <c r="D77" s="18"/>
      <c r="E77" s="18"/>
      <c r="F77" s="18"/>
      <c r="G77" s="18"/>
      <c r="H77" s="201"/>
    </row>
    <row r="78" spans="2:8">
      <c r="B78" s="214">
        <v>3</v>
      </c>
      <c r="C78" s="1" t="s">
        <v>73</v>
      </c>
      <c r="D78" s="18">
        <v>1</v>
      </c>
      <c r="E78" s="18" t="s">
        <v>11</v>
      </c>
      <c r="F78" s="16">
        <v>17500000</v>
      </c>
      <c r="G78" s="16">
        <f>F78*D78</f>
        <v>17500000</v>
      </c>
      <c r="H78" s="201"/>
    </row>
    <row r="79" spans="2:8">
      <c r="B79" s="214"/>
      <c r="C79" s="19" t="s">
        <v>74</v>
      </c>
      <c r="D79" s="18"/>
      <c r="E79" s="18"/>
      <c r="F79" s="18"/>
      <c r="G79" s="18"/>
      <c r="H79" s="201"/>
    </row>
    <row r="80" spans="2:8">
      <c r="B80" s="214"/>
      <c r="C80" s="19" t="s">
        <v>75</v>
      </c>
      <c r="D80" s="18"/>
      <c r="E80" s="18"/>
      <c r="F80" s="18"/>
      <c r="G80" s="18"/>
      <c r="H80" s="201"/>
    </row>
    <row r="81" spans="2:8">
      <c r="B81" s="214"/>
      <c r="C81" s="19" t="s">
        <v>76</v>
      </c>
      <c r="D81" s="18"/>
      <c r="E81" s="18"/>
      <c r="F81" s="18"/>
      <c r="G81" s="18"/>
      <c r="H81" s="201"/>
    </row>
    <row r="82" spans="2:8">
      <c r="B82" s="214"/>
      <c r="C82" s="19" t="s">
        <v>77</v>
      </c>
      <c r="D82" s="18"/>
      <c r="E82" s="18"/>
      <c r="F82" s="18"/>
      <c r="G82" s="18"/>
      <c r="H82" s="201"/>
    </row>
    <row r="83" spans="2:8">
      <c r="B83" s="214"/>
      <c r="C83" s="19" t="s">
        <v>78</v>
      </c>
      <c r="D83" s="18"/>
      <c r="E83" s="18"/>
      <c r="F83" s="18"/>
      <c r="G83" s="18"/>
      <c r="H83" s="201"/>
    </row>
    <row r="84" spans="2:8">
      <c r="B84" s="214"/>
      <c r="C84" s="19" t="s">
        <v>79</v>
      </c>
      <c r="D84" s="18"/>
      <c r="E84" s="18"/>
      <c r="F84" s="18"/>
      <c r="G84" s="18"/>
      <c r="H84" s="201"/>
    </row>
    <row r="85" spans="2:8">
      <c r="B85" s="214"/>
      <c r="C85" s="19" t="s">
        <v>80</v>
      </c>
      <c r="D85" s="18"/>
      <c r="E85" s="18"/>
      <c r="F85" s="18"/>
      <c r="G85" s="18"/>
      <c r="H85" s="201"/>
    </row>
    <row r="86" spans="2:8">
      <c r="B86" s="214">
        <v>4</v>
      </c>
      <c r="C86" s="1" t="s">
        <v>81</v>
      </c>
      <c r="D86" s="18">
        <v>1</v>
      </c>
      <c r="E86" s="18" t="s">
        <v>11</v>
      </c>
      <c r="F86" s="16">
        <v>20000000</v>
      </c>
      <c r="G86" s="16">
        <f>F86*D86</f>
        <v>20000000</v>
      </c>
      <c r="H86" s="201"/>
    </row>
    <row r="87" spans="2:8">
      <c r="B87" s="214"/>
      <c r="C87" s="19" t="s">
        <v>82</v>
      </c>
      <c r="D87" s="18"/>
      <c r="E87" s="18"/>
      <c r="F87" s="18"/>
      <c r="G87" s="18"/>
      <c r="H87" s="201"/>
    </row>
    <row r="88" spans="2:8">
      <c r="B88" s="214"/>
      <c r="C88" s="19" t="s">
        <v>83</v>
      </c>
      <c r="D88" s="18"/>
      <c r="E88" s="18"/>
      <c r="F88" s="18"/>
      <c r="G88" s="18"/>
      <c r="H88" s="201"/>
    </row>
    <row r="89" spans="2:8">
      <c r="B89" s="214"/>
      <c r="C89" s="19" t="s">
        <v>84</v>
      </c>
      <c r="D89" s="18"/>
      <c r="E89" s="18"/>
      <c r="F89" s="18"/>
      <c r="G89" s="18"/>
      <c r="H89" s="201"/>
    </row>
    <row r="90" spans="2:8">
      <c r="B90" s="214"/>
      <c r="C90" s="19" t="s">
        <v>85</v>
      </c>
      <c r="D90" s="18"/>
      <c r="E90" s="18"/>
      <c r="F90" s="18"/>
      <c r="G90" s="18"/>
      <c r="H90" s="201"/>
    </row>
    <row r="91" spans="2:8">
      <c r="B91" s="214"/>
      <c r="C91" s="19" t="s">
        <v>86</v>
      </c>
      <c r="D91" s="18"/>
      <c r="E91" s="18"/>
      <c r="F91" s="18"/>
      <c r="G91" s="18"/>
      <c r="H91" s="201"/>
    </row>
    <row r="92" spans="2:8">
      <c r="B92" s="214"/>
      <c r="C92" s="19" t="s">
        <v>80</v>
      </c>
      <c r="D92" s="18"/>
      <c r="E92" s="18"/>
      <c r="F92" s="18"/>
      <c r="G92" s="18"/>
      <c r="H92" s="201"/>
    </row>
    <row r="93" spans="2:8">
      <c r="B93" s="214">
        <v>5</v>
      </c>
      <c r="C93" s="1" t="s">
        <v>87</v>
      </c>
      <c r="D93" s="18">
        <v>1</v>
      </c>
      <c r="E93" s="18" t="s">
        <v>11</v>
      </c>
      <c r="F93" s="16">
        <v>17500000</v>
      </c>
      <c r="G93" s="16">
        <f>F93*D93</f>
        <v>17500000</v>
      </c>
      <c r="H93" s="201"/>
    </row>
    <row r="94" spans="2:8">
      <c r="B94" s="214"/>
      <c r="C94" s="19" t="s">
        <v>74</v>
      </c>
      <c r="D94" s="18"/>
      <c r="E94" s="18"/>
      <c r="F94" s="18"/>
      <c r="G94" s="18"/>
      <c r="H94" s="201"/>
    </row>
    <row r="95" spans="2:8">
      <c r="B95" s="214"/>
      <c r="C95" s="19" t="s">
        <v>75</v>
      </c>
      <c r="D95" s="18"/>
      <c r="E95" s="18"/>
      <c r="F95" s="18"/>
      <c r="G95" s="18"/>
      <c r="H95" s="201"/>
    </row>
    <row r="96" spans="2:8">
      <c r="B96" s="214"/>
      <c r="C96" s="19" t="s">
        <v>76</v>
      </c>
      <c r="D96" s="18"/>
      <c r="E96" s="18"/>
      <c r="F96" s="18"/>
      <c r="G96" s="18"/>
      <c r="H96" s="201"/>
    </row>
    <row r="97" spans="2:8">
      <c r="B97" s="214"/>
      <c r="C97" s="19" t="s">
        <v>77</v>
      </c>
      <c r="D97" s="18"/>
      <c r="E97" s="18"/>
      <c r="F97" s="18"/>
      <c r="G97" s="18"/>
      <c r="H97" s="201"/>
    </row>
    <row r="98" spans="2:8">
      <c r="B98" s="214"/>
      <c r="C98" s="19" t="s">
        <v>88</v>
      </c>
      <c r="D98" s="18"/>
      <c r="E98" s="18"/>
      <c r="F98" s="18"/>
      <c r="G98" s="18"/>
      <c r="H98" s="201"/>
    </row>
    <row r="99" spans="2:8">
      <c r="B99" s="214"/>
      <c r="C99" s="19" t="s">
        <v>79</v>
      </c>
      <c r="D99" s="18"/>
      <c r="E99" s="18"/>
      <c r="F99" s="18"/>
      <c r="G99" s="18"/>
      <c r="H99" s="201"/>
    </row>
    <row r="100" spans="2:8">
      <c r="B100" s="214"/>
      <c r="C100" s="19" t="s">
        <v>80</v>
      </c>
      <c r="D100" s="18"/>
      <c r="E100" s="18"/>
      <c r="F100" s="18"/>
      <c r="G100" s="18"/>
      <c r="H100" s="201"/>
    </row>
    <row r="101" spans="2:8">
      <c r="B101" s="214">
        <v>6</v>
      </c>
      <c r="C101" s="1" t="s">
        <v>89</v>
      </c>
      <c r="D101" s="18">
        <v>1</v>
      </c>
      <c r="E101" s="18" t="s">
        <v>11</v>
      </c>
      <c r="F101" s="16">
        <v>20000000</v>
      </c>
      <c r="G101" s="16">
        <f>F101*D101</f>
        <v>20000000</v>
      </c>
      <c r="H101" s="201"/>
    </row>
    <row r="102" spans="2:8">
      <c r="B102" s="214"/>
      <c r="C102" s="19" t="s">
        <v>82</v>
      </c>
      <c r="D102" s="18"/>
      <c r="E102" s="18"/>
      <c r="F102" s="18"/>
      <c r="G102" s="18"/>
      <c r="H102" s="201"/>
    </row>
    <row r="103" spans="2:8">
      <c r="B103" s="214"/>
      <c r="C103" s="19" t="s">
        <v>83</v>
      </c>
      <c r="D103" s="18"/>
      <c r="E103" s="18"/>
      <c r="F103" s="18"/>
      <c r="G103" s="18"/>
      <c r="H103" s="201"/>
    </row>
    <row r="104" spans="2:8">
      <c r="B104" s="214"/>
      <c r="C104" s="19" t="s">
        <v>84</v>
      </c>
      <c r="D104" s="18"/>
      <c r="E104" s="18"/>
      <c r="F104" s="18"/>
      <c r="G104" s="18"/>
      <c r="H104" s="201"/>
    </row>
    <row r="105" spans="2:8">
      <c r="B105" s="214"/>
      <c r="C105" s="19" t="s">
        <v>85</v>
      </c>
      <c r="D105" s="18"/>
      <c r="E105" s="18"/>
      <c r="F105" s="18"/>
      <c r="G105" s="18"/>
      <c r="H105" s="201"/>
    </row>
    <row r="106" spans="2:8">
      <c r="B106" s="214"/>
      <c r="C106" s="19" t="s">
        <v>86</v>
      </c>
      <c r="D106" s="18"/>
      <c r="E106" s="18"/>
      <c r="F106" s="18"/>
      <c r="G106" s="18"/>
      <c r="H106" s="201"/>
    </row>
    <row r="107" spans="2:8">
      <c r="B107" s="214"/>
      <c r="C107" s="19" t="s">
        <v>80</v>
      </c>
      <c r="D107" s="18"/>
      <c r="E107" s="18"/>
      <c r="F107" s="18"/>
      <c r="G107" s="18"/>
      <c r="H107" s="201"/>
    </row>
    <row r="108" spans="2:8" ht="26.25">
      <c r="B108" s="214"/>
      <c r="C108" s="38" t="s">
        <v>90</v>
      </c>
      <c r="D108" s="18"/>
      <c r="E108" s="18"/>
      <c r="F108" s="18"/>
      <c r="G108" s="18"/>
      <c r="H108" s="201"/>
    </row>
    <row r="109" spans="2:8">
      <c r="B109" s="211" t="s">
        <v>51</v>
      </c>
      <c r="C109" s="21" t="s">
        <v>20</v>
      </c>
      <c r="D109" s="12"/>
      <c r="E109" s="12"/>
      <c r="F109" s="12"/>
      <c r="G109" s="12"/>
      <c r="H109" s="201"/>
    </row>
    <row r="110" spans="2:8">
      <c r="B110" s="211">
        <v>1</v>
      </c>
      <c r="C110" s="20" t="s">
        <v>91</v>
      </c>
      <c r="D110" s="29">
        <v>5</v>
      </c>
      <c r="E110" s="29" t="s">
        <v>22</v>
      </c>
      <c r="F110" s="4">
        <v>12500000</v>
      </c>
      <c r="G110" s="4">
        <f>F110*D110</f>
        <v>62500000</v>
      </c>
      <c r="H110" s="201"/>
    </row>
    <row r="111" spans="2:8">
      <c r="B111" s="265" t="s">
        <v>23</v>
      </c>
      <c r="C111" s="266"/>
      <c r="D111" s="266"/>
      <c r="E111" s="266"/>
      <c r="F111" s="266"/>
      <c r="G111" s="4">
        <f>SUM(G62:G110)</f>
        <v>177500000</v>
      </c>
      <c r="H111" s="201"/>
    </row>
    <row r="112" spans="2:8">
      <c r="B112" s="265" t="s">
        <v>24</v>
      </c>
      <c r="C112" s="266"/>
      <c r="D112" s="266"/>
      <c r="E112" s="266"/>
      <c r="F112" s="266"/>
      <c r="G112" s="4">
        <f>G111*10%</f>
        <v>17750000</v>
      </c>
      <c r="H112" s="208">
        <f>G111+G112</f>
        <v>195250000</v>
      </c>
    </row>
    <row r="113" spans="2:8">
      <c r="B113" s="265"/>
      <c r="C113" s="266"/>
      <c r="D113" s="266"/>
      <c r="E113" s="266"/>
      <c r="F113" s="266"/>
      <c r="G113" s="4"/>
      <c r="H113" s="215"/>
    </row>
    <row r="114" spans="2:8">
      <c r="B114" s="216" t="s">
        <v>26</v>
      </c>
      <c r="C114" s="1" t="s">
        <v>92</v>
      </c>
      <c r="D114" s="217"/>
      <c r="E114" s="217"/>
      <c r="F114" s="218"/>
      <c r="G114" s="218"/>
      <c r="H114" s="201"/>
    </row>
    <row r="115" spans="2:8">
      <c r="B115" s="219">
        <v>1</v>
      </c>
      <c r="C115" s="10" t="s">
        <v>93</v>
      </c>
      <c r="D115" s="3">
        <v>1</v>
      </c>
      <c r="E115" s="3" t="s">
        <v>11</v>
      </c>
      <c r="F115" s="4">
        <v>45000000</v>
      </c>
      <c r="G115" s="4">
        <f>F115*D115</f>
        <v>45000000</v>
      </c>
      <c r="H115" s="201"/>
    </row>
    <row r="116" spans="2:8">
      <c r="B116" s="219"/>
      <c r="C116" s="7" t="s">
        <v>94</v>
      </c>
      <c r="D116" s="3"/>
      <c r="E116" s="3"/>
      <c r="F116" s="4"/>
      <c r="G116" s="4"/>
      <c r="H116" s="201"/>
    </row>
    <row r="117" spans="2:8">
      <c r="B117" s="219"/>
      <c r="C117" s="7" t="s">
        <v>95</v>
      </c>
      <c r="D117" s="3"/>
      <c r="E117" s="3"/>
      <c r="F117" s="4"/>
      <c r="G117" s="4"/>
      <c r="H117" s="201"/>
    </row>
    <row r="118" spans="2:8">
      <c r="B118" s="219"/>
      <c r="C118" s="7" t="s">
        <v>96</v>
      </c>
      <c r="D118" s="3"/>
      <c r="E118" s="3"/>
      <c r="F118" s="4"/>
      <c r="G118" s="4"/>
      <c r="H118" s="201"/>
    </row>
    <row r="119" spans="2:8" ht="30">
      <c r="B119" s="219">
        <v>2</v>
      </c>
      <c r="C119" s="8" t="s">
        <v>97</v>
      </c>
      <c r="D119" s="6">
        <v>1</v>
      </c>
      <c r="E119" s="6" t="s">
        <v>11</v>
      </c>
      <c r="F119" s="9">
        <v>30000000</v>
      </c>
      <c r="G119" s="9">
        <f>F119*D119</f>
        <v>30000000</v>
      </c>
      <c r="H119" s="201"/>
    </row>
    <row r="120" spans="2:8">
      <c r="B120" s="219"/>
      <c r="C120" s="7" t="s">
        <v>98</v>
      </c>
      <c r="D120" s="3"/>
      <c r="E120" s="3"/>
      <c r="F120" s="3"/>
      <c r="G120" s="3"/>
      <c r="H120" s="201"/>
    </row>
    <row r="121" spans="2:8">
      <c r="B121" s="219"/>
      <c r="C121" s="7" t="s">
        <v>99</v>
      </c>
      <c r="D121" s="3"/>
      <c r="E121" s="3"/>
      <c r="F121" s="3"/>
      <c r="G121" s="3"/>
      <c r="H121" s="201"/>
    </row>
    <row r="122" spans="2:8">
      <c r="B122" s="219"/>
      <c r="C122" s="7" t="s">
        <v>100</v>
      </c>
      <c r="D122" s="3"/>
      <c r="E122" s="3"/>
      <c r="F122" s="3"/>
      <c r="G122" s="3"/>
      <c r="H122" s="201"/>
    </row>
    <row r="123" spans="2:8">
      <c r="B123" s="219">
        <v>3</v>
      </c>
      <c r="C123" s="10" t="s">
        <v>101</v>
      </c>
      <c r="D123" s="3">
        <v>1</v>
      </c>
      <c r="E123" s="3" t="s">
        <v>11</v>
      </c>
      <c r="F123" s="4">
        <v>15000000</v>
      </c>
      <c r="G123" s="4">
        <f>F123*D123</f>
        <v>15000000</v>
      </c>
      <c r="H123" s="201"/>
    </row>
    <row r="124" spans="2:8">
      <c r="B124" s="219"/>
      <c r="C124" s="7" t="s">
        <v>102</v>
      </c>
      <c r="D124" s="11"/>
      <c r="E124" s="11"/>
      <c r="F124" s="11"/>
      <c r="G124" s="11"/>
      <c r="H124" s="201"/>
    </row>
    <row r="125" spans="2:8">
      <c r="B125" s="219"/>
      <c r="C125" s="7" t="s">
        <v>103</v>
      </c>
      <c r="D125" s="11"/>
      <c r="E125" s="11"/>
      <c r="F125" s="11"/>
      <c r="G125" s="11"/>
      <c r="H125" s="201"/>
    </row>
    <row r="126" spans="2:8">
      <c r="B126" s="219">
        <v>4</v>
      </c>
      <c r="C126" s="10" t="s">
        <v>104</v>
      </c>
      <c r="D126" s="3">
        <v>1</v>
      </c>
      <c r="E126" s="3" t="s">
        <v>11</v>
      </c>
      <c r="F126" s="4">
        <v>15000000</v>
      </c>
      <c r="G126" s="4">
        <f>F126*D126</f>
        <v>15000000</v>
      </c>
      <c r="H126" s="201"/>
    </row>
    <row r="127" spans="2:8">
      <c r="B127" s="219"/>
      <c r="C127" s="7" t="s">
        <v>105</v>
      </c>
      <c r="D127" s="11"/>
      <c r="E127" s="11"/>
      <c r="F127" s="11"/>
      <c r="G127" s="11"/>
      <c r="H127" s="201"/>
    </row>
    <row r="128" spans="2:8">
      <c r="B128" s="219"/>
      <c r="C128" s="7" t="s">
        <v>103</v>
      </c>
      <c r="D128" s="11"/>
      <c r="E128" s="11"/>
      <c r="F128" s="11"/>
      <c r="G128" s="11"/>
      <c r="H128" s="201"/>
    </row>
    <row r="129" spans="2:8">
      <c r="B129" s="219">
        <v>5</v>
      </c>
      <c r="C129" s="10" t="s">
        <v>106</v>
      </c>
      <c r="D129" s="3">
        <v>1</v>
      </c>
      <c r="E129" s="3" t="s">
        <v>11</v>
      </c>
      <c r="F129" s="4">
        <v>20000000</v>
      </c>
      <c r="G129" s="4">
        <f>F129*D129</f>
        <v>20000000</v>
      </c>
      <c r="H129" s="201"/>
    </row>
    <row r="130" spans="2:8">
      <c r="B130" s="219"/>
      <c r="C130" s="7" t="s">
        <v>107</v>
      </c>
      <c r="D130" s="11"/>
      <c r="E130" s="11"/>
      <c r="F130" s="11"/>
      <c r="G130" s="11"/>
      <c r="H130" s="201"/>
    </row>
    <row r="131" spans="2:8">
      <c r="B131" s="219"/>
      <c r="C131" s="7" t="s">
        <v>108</v>
      </c>
      <c r="D131" s="11"/>
      <c r="E131" s="11"/>
      <c r="F131" s="11"/>
      <c r="G131" s="11"/>
      <c r="H131" s="201"/>
    </row>
    <row r="132" spans="2:8">
      <c r="B132" s="219"/>
      <c r="C132" s="7" t="s">
        <v>109</v>
      </c>
      <c r="D132" s="11"/>
      <c r="E132" s="11"/>
      <c r="F132" s="11"/>
      <c r="G132" s="11"/>
      <c r="H132" s="201"/>
    </row>
    <row r="133" spans="2:8">
      <c r="B133" s="219"/>
      <c r="C133" s="2" t="s">
        <v>110</v>
      </c>
      <c r="D133" s="3"/>
      <c r="E133" s="3"/>
      <c r="F133" s="4"/>
      <c r="G133" s="4"/>
      <c r="H133" s="201"/>
    </row>
    <row r="134" spans="2:8">
      <c r="B134" s="219"/>
      <c r="C134" s="2" t="s">
        <v>111</v>
      </c>
      <c r="D134" s="3"/>
      <c r="E134" s="3"/>
      <c r="F134" s="4"/>
      <c r="G134" s="4"/>
      <c r="H134" s="201"/>
    </row>
    <row r="135" spans="2:8">
      <c r="B135" s="211" t="s">
        <v>51</v>
      </c>
      <c r="C135" s="21" t="s">
        <v>20</v>
      </c>
      <c r="D135" s="12"/>
      <c r="E135" s="12"/>
      <c r="F135" s="12"/>
      <c r="G135" s="12"/>
      <c r="H135" s="201"/>
    </row>
    <row r="136" spans="2:8">
      <c r="B136" s="211">
        <v>1</v>
      </c>
      <c r="C136" s="13" t="s">
        <v>21</v>
      </c>
      <c r="D136" s="29">
        <v>5</v>
      </c>
      <c r="E136" s="29" t="s">
        <v>22</v>
      </c>
      <c r="F136" s="4">
        <v>11250000</v>
      </c>
      <c r="G136" s="4">
        <f>F136*D136</f>
        <v>56250000</v>
      </c>
      <c r="H136" s="201"/>
    </row>
    <row r="137" spans="2:8">
      <c r="B137" s="265" t="s">
        <v>23</v>
      </c>
      <c r="C137" s="266"/>
      <c r="D137" s="266"/>
      <c r="E137" s="266"/>
      <c r="F137" s="266"/>
      <c r="G137" s="4">
        <f>SUM(G114:G136)</f>
        <v>181250000</v>
      </c>
      <c r="H137" s="201"/>
    </row>
    <row r="138" spans="2:8">
      <c r="B138" s="265" t="s">
        <v>24</v>
      </c>
      <c r="C138" s="266"/>
      <c r="D138" s="266"/>
      <c r="E138" s="266"/>
      <c r="F138" s="266"/>
      <c r="G138" s="4">
        <f>G137*10%</f>
        <v>18125000</v>
      </c>
      <c r="H138" s="208">
        <f>G137+G138</f>
        <v>199375000</v>
      </c>
    </row>
    <row r="139" spans="2:8">
      <c r="B139" s="265"/>
      <c r="C139" s="266"/>
      <c r="D139" s="266"/>
      <c r="E139" s="266"/>
      <c r="F139" s="266"/>
      <c r="G139" s="4"/>
      <c r="H139" s="215"/>
    </row>
    <row r="140" spans="2:8">
      <c r="B140" s="216" t="s">
        <v>26</v>
      </c>
      <c r="C140" s="1" t="s">
        <v>112</v>
      </c>
      <c r="D140" s="217"/>
      <c r="E140" s="217"/>
      <c r="F140" s="218"/>
      <c r="G140" s="218"/>
      <c r="H140" s="201"/>
    </row>
    <row r="141" spans="2:8">
      <c r="B141" s="219">
        <v>1</v>
      </c>
      <c r="C141" s="2" t="s">
        <v>113</v>
      </c>
      <c r="D141" s="3">
        <v>1</v>
      </c>
      <c r="E141" s="3" t="s">
        <v>11</v>
      </c>
      <c r="F141" s="4">
        <v>5000000</v>
      </c>
      <c r="G141" s="4">
        <f>F141*D141</f>
        <v>5000000</v>
      </c>
      <c r="H141" s="201"/>
    </row>
    <row r="142" spans="2:8">
      <c r="B142" s="219">
        <v>2</v>
      </c>
      <c r="C142" s="2" t="s">
        <v>114</v>
      </c>
      <c r="D142" s="3">
        <v>1</v>
      </c>
      <c r="E142" s="3" t="s">
        <v>11</v>
      </c>
      <c r="F142" s="4">
        <v>5000000</v>
      </c>
      <c r="G142" s="4">
        <f t="shared" ref="G142:G147" si="0">F142*D142</f>
        <v>5000000</v>
      </c>
      <c r="H142" s="201"/>
    </row>
    <row r="143" spans="2:8">
      <c r="B143" s="219">
        <v>3</v>
      </c>
      <c r="C143" s="2" t="s">
        <v>115</v>
      </c>
      <c r="D143" s="3">
        <v>1</v>
      </c>
      <c r="E143" s="3" t="s">
        <v>11</v>
      </c>
      <c r="F143" s="4">
        <v>10000000</v>
      </c>
      <c r="G143" s="4">
        <f t="shared" si="0"/>
        <v>10000000</v>
      </c>
      <c r="H143" s="201"/>
    </row>
    <row r="144" spans="2:8">
      <c r="B144" s="219">
        <v>4</v>
      </c>
      <c r="C144" s="2" t="s">
        <v>116</v>
      </c>
      <c r="D144" s="3">
        <v>1</v>
      </c>
      <c r="E144" s="3" t="s">
        <v>11</v>
      </c>
      <c r="F144" s="4">
        <v>20000000</v>
      </c>
      <c r="G144" s="4">
        <f t="shared" si="0"/>
        <v>20000000</v>
      </c>
      <c r="H144" s="201"/>
    </row>
    <row r="145" spans="2:8">
      <c r="B145" s="219">
        <v>5</v>
      </c>
      <c r="C145" s="5" t="s">
        <v>117</v>
      </c>
      <c r="D145" s="6">
        <v>1</v>
      </c>
      <c r="E145" s="6" t="s">
        <v>11</v>
      </c>
      <c r="F145" s="4">
        <v>20000000</v>
      </c>
      <c r="G145" s="4">
        <f t="shared" si="0"/>
        <v>20000000</v>
      </c>
      <c r="H145" s="201"/>
    </row>
    <row r="146" spans="2:8">
      <c r="B146" s="219">
        <v>6</v>
      </c>
      <c r="C146" s="2" t="s">
        <v>118</v>
      </c>
      <c r="D146" s="3">
        <v>1</v>
      </c>
      <c r="E146" s="3" t="s">
        <v>11</v>
      </c>
      <c r="F146" s="4">
        <v>15000000</v>
      </c>
      <c r="G146" s="4">
        <f t="shared" si="0"/>
        <v>15000000</v>
      </c>
      <c r="H146" s="201"/>
    </row>
    <row r="147" spans="2:8">
      <c r="B147" s="219">
        <v>7</v>
      </c>
      <c r="C147" s="2" t="s">
        <v>119</v>
      </c>
      <c r="D147" s="3">
        <v>1</v>
      </c>
      <c r="E147" s="3" t="s">
        <v>11</v>
      </c>
      <c r="F147" s="4">
        <v>15000000</v>
      </c>
      <c r="G147" s="4">
        <f t="shared" si="0"/>
        <v>15000000</v>
      </c>
      <c r="H147" s="201"/>
    </row>
    <row r="148" spans="2:8">
      <c r="B148" s="265" t="s">
        <v>23</v>
      </c>
      <c r="C148" s="266"/>
      <c r="D148" s="266"/>
      <c r="E148" s="266"/>
      <c r="F148" s="266"/>
      <c r="G148" s="4">
        <f>SUM(G140:G147)</f>
        <v>90000000</v>
      </c>
      <c r="H148" s="201"/>
    </row>
    <row r="149" spans="2:8">
      <c r="B149" s="265" t="s">
        <v>24</v>
      </c>
      <c r="C149" s="266"/>
      <c r="D149" s="266"/>
      <c r="E149" s="266"/>
      <c r="F149" s="266"/>
      <c r="G149" s="4">
        <f>G148*10%</f>
        <v>9000000</v>
      </c>
      <c r="H149" s="208">
        <f>G148+G149</f>
        <v>99000000</v>
      </c>
    </row>
    <row r="150" spans="2:8">
      <c r="B150" s="265"/>
      <c r="C150" s="266"/>
      <c r="D150" s="266"/>
      <c r="E150" s="266"/>
      <c r="F150" s="266"/>
      <c r="G150" s="4"/>
      <c r="H150" s="215"/>
    </row>
    <row r="151" spans="2:8">
      <c r="B151" s="273" t="s">
        <v>132</v>
      </c>
      <c r="C151" s="274"/>
      <c r="D151" s="199"/>
      <c r="E151" s="199"/>
      <c r="F151" s="199"/>
      <c r="G151" s="4"/>
      <c r="H151" s="201"/>
    </row>
    <row r="152" spans="2:8">
      <c r="B152" s="220" t="s">
        <v>8</v>
      </c>
      <c r="C152" s="221" t="s">
        <v>120</v>
      </c>
      <c r="D152" s="39"/>
      <c r="E152" s="39"/>
      <c r="F152" s="39"/>
      <c r="G152" s="39"/>
      <c r="H152" s="201"/>
    </row>
    <row r="153" spans="2:8">
      <c r="B153" s="220"/>
      <c r="C153" s="71" t="s">
        <v>121</v>
      </c>
      <c r="D153" s="87">
        <v>12</v>
      </c>
      <c r="E153" s="87" t="s">
        <v>122</v>
      </c>
      <c r="F153" s="222">
        <v>250000</v>
      </c>
      <c r="G153" s="223">
        <f>D153*F153</f>
        <v>3000000</v>
      </c>
      <c r="H153" s="201"/>
    </row>
    <row r="154" spans="2:8">
      <c r="B154" s="220" t="s">
        <v>19</v>
      </c>
      <c r="C154" s="221" t="s">
        <v>123</v>
      </c>
      <c r="D154" s="224"/>
      <c r="E154" s="224"/>
      <c r="F154" s="39"/>
      <c r="G154" s="39"/>
      <c r="H154" s="201"/>
    </row>
    <row r="155" spans="2:8">
      <c r="B155" s="225">
        <v>1</v>
      </c>
      <c r="C155" s="41" t="s">
        <v>124</v>
      </c>
      <c r="D155" s="3">
        <v>2</v>
      </c>
      <c r="E155" s="3" t="s">
        <v>125</v>
      </c>
      <c r="F155" s="42">
        <v>2796000</v>
      </c>
      <c r="G155" s="42">
        <f>D155*F155</f>
        <v>5592000</v>
      </c>
      <c r="H155" s="201"/>
    </row>
    <row r="156" spans="2:8">
      <c r="B156" s="225">
        <v>2</v>
      </c>
      <c r="C156" s="41" t="s">
        <v>126</v>
      </c>
      <c r="D156" s="3">
        <v>4</v>
      </c>
      <c r="E156" s="3" t="s">
        <v>125</v>
      </c>
      <c r="F156" s="42">
        <v>437000</v>
      </c>
      <c r="G156" s="42">
        <f t="shared" ref="G156:G159" si="1">D156*F156</f>
        <v>1748000</v>
      </c>
      <c r="H156" s="201"/>
    </row>
    <row r="157" spans="2:8">
      <c r="B157" s="225">
        <v>3</v>
      </c>
      <c r="C157" s="41" t="s">
        <v>127</v>
      </c>
      <c r="D157" s="3">
        <v>4</v>
      </c>
      <c r="E157" s="3" t="s">
        <v>125</v>
      </c>
      <c r="F157" s="42">
        <v>400000</v>
      </c>
      <c r="G157" s="42">
        <f t="shared" si="1"/>
        <v>1600000</v>
      </c>
      <c r="H157" s="201"/>
    </row>
    <row r="158" spans="2:8">
      <c r="B158" s="225">
        <v>4</v>
      </c>
      <c r="C158" s="41" t="s">
        <v>128</v>
      </c>
      <c r="D158" s="3">
        <v>2</v>
      </c>
      <c r="E158" s="3" t="s">
        <v>125</v>
      </c>
      <c r="F158" s="42">
        <v>920000</v>
      </c>
      <c r="G158" s="42">
        <f t="shared" si="1"/>
        <v>1840000</v>
      </c>
      <c r="H158" s="201"/>
    </row>
    <row r="159" spans="2:8">
      <c r="B159" s="225">
        <v>5</v>
      </c>
      <c r="C159" s="41" t="s">
        <v>129</v>
      </c>
      <c r="D159" s="3">
        <v>30</v>
      </c>
      <c r="E159" s="3" t="s">
        <v>130</v>
      </c>
      <c r="F159" s="42">
        <v>42000</v>
      </c>
      <c r="G159" s="42">
        <f t="shared" si="1"/>
        <v>1260000</v>
      </c>
      <c r="H159" s="201"/>
    </row>
    <row r="160" spans="2:8">
      <c r="B160" s="226"/>
      <c r="C160" s="41"/>
      <c r="D160" s="41"/>
      <c r="E160" s="41"/>
      <c r="F160" s="227" t="s">
        <v>131</v>
      </c>
      <c r="G160" s="227">
        <f>SUM(G153:G159)</f>
        <v>15040000</v>
      </c>
      <c r="H160" s="201"/>
    </row>
    <row r="161" spans="2:8">
      <c r="B161" s="226"/>
      <c r="C161" s="41"/>
      <c r="D161" s="41"/>
      <c r="E161" s="41"/>
      <c r="F161" s="227" t="s">
        <v>56</v>
      </c>
      <c r="G161" s="227">
        <f>G160*10%</f>
        <v>1504000</v>
      </c>
      <c r="H161" s="208">
        <f>G160+G161</f>
        <v>16544000</v>
      </c>
    </row>
    <row r="162" spans="2:8">
      <c r="B162" s="226"/>
      <c r="C162" s="41"/>
      <c r="D162" s="41"/>
      <c r="E162" s="41"/>
      <c r="F162" s="228"/>
      <c r="G162" s="229"/>
      <c r="H162" s="230"/>
    </row>
    <row r="163" spans="2:8">
      <c r="B163" s="267"/>
      <c r="C163" s="268"/>
      <c r="D163" s="268"/>
      <c r="E163" s="268"/>
      <c r="F163" s="268"/>
      <c r="G163" s="268"/>
      <c r="H163" s="201"/>
    </row>
    <row r="164" spans="2:8">
      <c r="B164" s="269" t="s">
        <v>628</v>
      </c>
      <c r="C164" s="270"/>
      <c r="D164" s="270"/>
      <c r="E164" s="270"/>
      <c r="F164" s="270"/>
      <c r="G164" s="270"/>
      <c r="H164" s="201"/>
    </row>
    <row r="165" spans="2:8">
      <c r="B165" s="231" t="s">
        <v>148</v>
      </c>
      <c r="C165" s="232" t="s">
        <v>603</v>
      </c>
      <c r="D165" s="233" t="s">
        <v>604</v>
      </c>
      <c r="E165" s="232" t="s">
        <v>605</v>
      </c>
      <c r="F165" s="232" t="s">
        <v>606</v>
      </c>
      <c r="G165" s="232" t="s">
        <v>607</v>
      </c>
      <c r="H165" s="201"/>
    </row>
    <row r="166" spans="2:8">
      <c r="B166" s="234"/>
      <c r="C166" s="235"/>
      <c r="D166" s="236"/>
      <c r="E166" s="237"/>
      <c r="F166" s="238"/>
      <c r="G166" s="239"/>
      <c r="H166" s="201"/>
    </row>
    <row r="167" spans="2:8">
      <c r="B167" s="234" t="s">
        <v>26</v>
      </c>
      <c r="C167" s="235" t="s">
        <v>608</v>
      </c>
      <c r="D167" s="240" t="s">
        <v>22</v>
      </c>
      <c r="E167" s="237">
        <v>6</v>
      </c>
      <c r="F167" s="241">
        <v>500000</v>
      </c>
      <c r="G167" s="239">
        <f>F167*E167</f>
        <v>3000000</v>
      </c>
      <c r="H167" s="201"/>
    </row>
    <row r="168" spans="2:8">
      <c r="B168" s="242">
        <v>1</v>
      </c>
      <c r="C168" s="243" t="s">
        <v>609</v>
      </c>
      <c r="D168" s="240"/>
      <c r="E168" s="237"/>
      <c r="F168" s="241"/>
      <c r="G168" s="239"/>
      <c r="H168" s="201"/>
    </row>
    <row r="169" spans="2:8">
      <c r="B169" s="242">
        <v>2</v>
      </c>
      <c r="C169" s="243" t="s">
        <v>610</v>
      </c>
      <c r="D169" s="240"/>
      <c r="E169" s="237"/>
      <c r="F169" s="241"/>
      <c r="G169" s="239"/>
      <c r="H169" s="201"/>
    </row>
    <row r="170" spans="2:8">
      <c r="B170" s="242">
        <v>3</v>
      </c>
      <c r="C170" s="244" t="s">
        <v>611</v>
      </c>
      <c r="D170" s="240"/>
      <c r="E170" s="237"/>
      <c r="F170" s="241"/>
      <c r="G170" s="239">
        <v>0</v>
      </c>
      <c r="H170" s="201"/>
    </row>
    <row r="171" spans="2:8">
      <c r="B171" s="242">
        <v>4</v>
      </c>
      <c r="C171" s="243" t="s">
        <v>612</v>
      </c>
      <c r="D171" s="236"/>
      <c r="E171" s="237"/>
      <c r="F171" s="238"/>
      <c r="G171" s="239"/>
      <c r="H171" s="201"/>
    </row>
    <row r="172" spans="2:8">
      <c r="B172" s="242">
        <v>5</v>
      </c>
      <c r="C172" s="41" t="s">
        <v>638</v>
      </c>
      <c r="D172" s="240" t="s">
        <v>22</v>
      </c>
      <c r="E172" s="40">
        <v>1</v>
      </c>
      <c r="F172" s="245">
        <v>15000000</v>
      </c>
      <c r="G172" s="239">
        <f>F172*E172</f>
        <v>15000000</v>
      </c>
      <c r="H172" s="201"/>
    </row>
    <row r="173" spans="2:8">
      <c r="B173" s="242">
        <v>6</v>
      </c>
      <c r="C173" s="41" t="s">
        <v>639</v>
      </c>
      <c r="D173" s="240" t="s">
        <v>22</v>
      </c>
      <c r="E173" s="40">
        <v>4</v>
      </c>
      <c r="F173" s="245">
        <v>950000</v>
      </c>
      <c r="G173" s="239">
        <f t="shared" ref="G173:G174" si="2">F173*E173</f>
        <v>3800000</v>
      </c>
      <c r="H173" s="201"/>
    </row>
    <row r="174" spans="2:8">
      <c r="B174" s="242">
        <v>7</v>
      </c>
      <c r="C174" s="7" t="s">
        <v>640</v>
      </c>
      <c r="D174" s="240" t="s">
        <v>22</v>
      </c>
      <c r="E174" s="40">
        <v>3</v>
      </c>
      <c r="F174" s="245">
        <v>650000</v>
      </c>
      <c r="G174" s="239">
        <f t="shared" si="2"/>
        <v>1950000</v>
      </c>
      <c r="H174" s="201"/>
    </row>
    <row r="175" spans="2:8">
      <c r="B175" s="242"/>
      <c r="C175" s="243"/>
      <c r="D175" s="236"/>
      <c r="E175" s="246"/>
      <c r="F175" s="238"/>
      <c r="G175" s="239"/>
      <c r="H175" s="201"/>
    </row>
    <row r="176" spans="2:8">
      <c r="B176" s="247"/>
      <c r="C176" s="248"/>
      <c r="D176" s="249"/>
      <c r="E176" s="250" t="s">
        <v>131</v>
      </c>
      <c r="F176" s="250"/>
      <c r="G176" s="251">
        <f>SUM(G167:G175)</f>
        <v>23750000</v>
      </c>
      <c r="H176" s="201"/>
    </row>
    <row r="177" spans="2:8">
      <c r="B177" s="247"/>
      <c r="C177" s="248"/>
      <c r="D177" s="249"/>
      <c r="E177" s="271">
        <v>0.1</v>
      </c>
      <c r="F177" s="272"/>
      <c r="G177" s="251">
        <f>G176*E177</f>
        <v>2375000</v>
      </c>
      <c r="H177" s="208">
        <f>G176+G177</f>
        <v>26125000</v>
      </c>
    </row>
    <row r="178" spans="2:8">
      <c r="B178" s="247"/>
      <c r="C178" s="248"/>
      <c r="D178" s="249"/>
      <c r="E178" s="252"/>
      <c r="F178" s="252"/>
      <c r="G178" s="253"/>
      <c r="H178" s="215"/>
    </row>
    <row r="179" spans="2:8" ht="15" customHeight="1">
      <c r="B179" s="254"/>
      <c r="C179" s="255"/>
      <c r="D179" s="255"/>
      <c r="E179" s="255"/>
      <c r="F179" s="255"/>
      <c r="G179" s="255"/>
      <c r="H179" s="201"/>
    </row>
    <row r="180" spans="2:8">
      <c r="B180" s="231" t="s">
        <v>148</v>
      </c>
      <c r="C180" s="232" t="s">
        <v>603</v>
      </c>
      <c r="D180" s="233" t="s">
        <v>604</v>
      </c>
      <c r="E180" s="232" t="s">
        <v>605</v>
      </c>
      <c r="F180" s="232" t="s">
        <v>606</v>
      </c>
      <c r="G180" s="232" t="s">
        <v>607</v>
      </c>
      <c r="H180" s="201"/>
    </row>
    <row r="181" spans="2:8">
      <c r="B181" s="234"/>
      <c r="C181" s="235"/>
      <c r="D181" s="236"/>
      <c r="E181" s="237"/>
      <c r="F181" s="238"/>
      <c r="G181" s="239"/>
      <c r="H181" s="201"/>
    </row>
    <row r="182" spans="2:8">
      <c r="B182" s="234" t="s">
        <v>26</v>
      </c>
      <c r="C182" s="235" t="s">
        <v>613</v>
      </c>
      <c r="D182" s="240" t="s">
        <v>22</v>
      </c>
      <c r="E182" s="237">
        <v>12</v>
      </c>
      <c r="F182" s="241">
        <v>500000</v>
      </c>
      <c r="G182" s="239">
        <f>F182*E182</f>
        <v>6000000</v>
      </c>
      <c r="H182" s="201"/>
    </row>
    <row r="183" spans="2:8">
      <c r="B183" s="242">
        <v>1</v>
      </c>
      <c r="C183" s="243" t="s">
        <v>609</v>
      </c>
      <c r="D183" s="240"/>
      <c r="E183" s="237"/>
      <c r="F183" s="241"/>
      <c r="G183" s="239"/>
      <c r="H183" s="201"/>
    </row>
    <row r="184" spans="2:8">
      <c r="B184" s="242">
        <v>2</v>
      </c>
      <c r="C184" s="243" t="s">
        <v>610</v>
      </c>
      <c r="D184" s="240"/>
      <c r="E184" s="237"/>
      <c r="F184" s="241"/>
      <c r="G184" s="239"/>
      <c r="H184" s="201"/>
    </row>
    <row r="185" spans="2:8">
      <c r="B185" s="242">
        <v>3</v>
      </c>
      <c r="C185" s="244" t="s">
        <v>611</v>
      </c>
      <c r="D185" s="240"/>
      <c r="E185" s="237"/>
      <c r="F185" s="241"/>
      <c r="G185" s="239">
        <v>0</v>
      </c>
      <c r="H185" s="201"/>
    </row>
    <row r="186" spans="2:8">
      <c r="B186" s="242">
        <v>4</v>
      </c>
      <c r="C186" s="243" t="s">
        <v>612</v>
      </c>
      <c r="D186" s="236"/>
      <c r="E186" s="237"/>
      <c r="F186" s="238"/>
      <c r="G186" s="239"/>
      <c r="H186" s="201"/>
    </row>
    <row r="187" spans="2:8">
      <c r="B187" s="242">
        <v>5</v>
      </c>
      <c r="C187" s="41" t="s">
        <v>638</v>
      </c>
      <c r="D187" s="240" t="s">
        <v>22</v>
      </c>
      <c r="E187" s="40">
        <v>1</v>
      </c>
      <c r="F187" s="245">
        <v>15000000</v>
      </c>
      <c r="G187" s="239">
        <f>F187*E187</f>
        <v>15000000</v>
      </c>
      <c r="H187" s="201"/>
    </row>
    <row r="188" spans="2:8">
      <c r="B188" s="242">
        <v>6</v>
      </c>
      <c r="C188" s="41" t="s">
        <v>639</v>
      </c>
      <c r="D188" s="240" t="s">
        <v>22</v>
      </c>
      <c r="E188" s="40">
        <v>4</v>
      </c>
      <c r="F188" s="245">
        <v>950000</v>
      </c>
      <c r="G188" s="239">
        <f t="shared" ref="G188:G189" si="3">F188*E188</f>
        <v>3800000</v>
      </c>
      <c r="H188" s="201"/>
    </row>
    <row r="189" spans="2:8">
      <c r="B189" s="242">
        <v>7</v>
      </c>
      <c r="C189" s="7" t="s">
        <v>640</v>
      </c>
      <c r="D189" s="240" t="s">
        <v>22</v>
      </c>
      <c r="E189" s="40">
        <v>3</v>
      </c>
      <c r="F189" s="245">
        <v>650000</v>
      </c>
      <c r="G189" s="239">
        <f t="shared" si="3"/>
        <v>1950000</v>
      </c>
      <c r="H189" s="201"/>
    </row>
    <row r="190" spans="2:8">
      <c r="B190" s="242"/>
      <c r="C190" s="243"/>
      <c r="D190" s="236"/>
      <c r="E190" s="246"/>
      <c r="F190" s="238"/>
      <c r="G190" s="239"/>
      <c r="H190" s="201"/>
    </row>
    <row r="191" spans="2:8">
      <c r="B191" s="247"/>
      <c r="C191" s="248"/>
      <c r="D191" s="249"/>
      <c r="E191" s="250" t="s">
        <v>131</v>
      </c>
      <c r="F191" s="250"/>
      <c r="G191" s="251">
        <f>SUM(G182:G190)</f>
        <v>26750000</v>
      </c>
      <c r="H191" s="201"/>
    </row>
    <row r="192" spans="2:8">
      <c r="B192" s="247"/>
      <c r="C192" s="248"/>
      <c r="D192" s="249"/>
      <c r="E192" s="271">
        <v>0.1</v>
      </c>
      <c r="F192" s="272"/>
      <c r="G192" s="251">
        <f>G191*E192</f>
        <v>2675000</v>
      </c>
      <c r="H192" s="208">
        <f>G191+G192</f>
        <v>29425000</v>
      </c>
    </row>
    <row r="193" spans="2:8">
      <c r="B193" s="247"/>
      <c r="C193" s="248"/>
      <c r="D193" s="249"/>
      <c r="E193" s="252"/>
      <c r="F193" s="252"/>
      <c r="G193" s="253"/>
      <c r="H193" s="215"/>
    </row>
    <row r="194" spans="2:8">
      <c r="B194" s="231" t="s">
        <v>148</v>
      </c>
      <c r="C194" s="232" t="s">
        <v>603</v>
      </c>
      <c r="D194" s="233" t="s">
        <v>604</v>
      </c>
      <c r="E194" s="232" t="s">
        <v>605</v>
      </c>
      <c r="F194" s="232" t="s">
        <v>606</v>
      </c>
      <c r="G194" s="232" t="s">
        <v>607</v>
      </c>
      <c r="H194" s="201"/>
    </row>
    <row r="195" spans="2:8">
      <c r="B195" s="234"/>
      <c r="C195" s="235"/>
      <c r="D195" s="236"/>
      <c r="E195" s="237"/>
      <c r="F195" s="238"/>
      <c r="G195" s="239"/>
      <c r="H195" s="201"/>
    </row>
    <row r="196" spans="2:8">
      <c r="B196" s="234" t="s">
        <v>26</v>
      </c>
      <c r="C196" s="235" t="s">
        <v>614</v>
      </c>
      <c r="D196" s="240" t="s">
        <v>22</v>
      </c>
      <c r="E196" s="237">
        <v>30</v>
      </c>
      <c r="F196" s="241">
        <v>500000</v>
      </c>
      <c r="G196" s="239">
        <f>F196*E196</f>
        <v>15000000</v>
      </c>
      <c r="H196" s="201"/>
    </row>
    <row r="197" spans="2:8">
      <c r="B197" s="242">
        <v>1</v>
      </c>
      <c r="C197" s="243" t="s">
        <v>609</v>
      </c>
      <c r="D197" s="240"/>
      <c r="E197" s="237"/>
      <c r="F197" s="241"/>
      <c r="G197" s="239"/>
      <c r="H197" s="201"/>
    </row>
    <row r="198" spans="2:8">
      <c r="B198" s="242">
        <v>2</v>
      </c>
      <c r="C198" s="243" t="s">
        <v>610</v>
      </c>
      <c r="D198" s="240"/>
      <c r="E198" s="237"/>
      <c r="F198" s="241"/>
      <c r="G198" s="239"/>
      <c r="H198" s="201"/>
    </row>
    <row r="199" spans="2:8">
      <c r="B199" s="242">
        <v>3</v>
      </c>
      <c r="C199" s="244" t="s">
        <v>611</v>
      </c>
      <c r="D199" s="240"/>
      <c r="E199" s="237"/>
      <c r="F199" s="241"/>
      <c r="G199" s="239">
        <v>0</v>
      </c>
      <c r="H199" s="201"/>
    </row>
    <row r="200" spans="2:8">
      <c r="B200" s="242">
        <v>4</v>
      </c>
      <c r="C200" s="243" t="s">
        <v>612</v>
      </c>
      <c r="D200" s="236"/>
      <c r="E200" s="237"/>
      <c r="F200" s="238"/>
      <c r="G200" s="239"/>
      <c r="H200" s="201"/>
    </row>
    <row r="201" spans="2:8">
      <c r="B201" s="242">
        <v>5</v>
      </c>
      <c r="C201" s="41" t="s">
        <v>638</v>
      </c>
      <c r="D201" s="240" t="s">
        <v>22</v>
      </c>
      <c r="E201" s="40">
        <v>1</v>
      </c>
      <c r="F201" s="245">
        <v>15000000</v>
      </c>
      <c r="G201" s="239">
        <f>F201*E201</f>
        <v>15000000</v>
      </c>
      <c r="H201" s="201"/>
    </row>
    <row r="202" spans="2:8">
      <c r="B202" s="242">
        <v>6</v>
      </c>
      <c r="C202" s="41" t="s">
        <v>639</v>
      </c>
      <c r="D202" s="240" t="s">
        <v>22</v>
      </c>
      <c r="E202" s="40">
        <v>4</v>
      </c>
      <c r="F202" s="245">
        <v>950000</v>
      </c>
      <c r="G202" s="239">
        <f t="shared" ref="G202:G203" si="4">F202*E202</f>
        <v>3800000</v>
      </c>
      <c r="H202" s="201"/>
    </row>
    <row r="203" spans="2:8">
      <c r="B203" s="242">
        <v>7</v>
      </c>
      <c r="C203" s="7" t="s">
        <v>640</v>
      </c>
      <c r="D203" s="240" t="s">
        <v>22</v>
      </c>
      <c r="E203" s="40">
        <v>3</v>
      </c>
      <c r="F203" s="245">
        <v>650000</v>
      </c>
      <c r="G203" s="239">
        <f t="shared" si="4"/>
        <v>1950000</v>
      </c>
      <c r="H203" s="201"/>
    </row>
    <row r="204" spans="2:8">
      <c r="B204" s="242"/>
      <c r="C204" s="243"/>
      <c r="D204" s="236"/>
      <c r="E204" s="246"/>
      <c r="F204" s="238"/>
      <c r="G204" s="239"/>
      <c r="H204" s="201"/>
    </row>
    <row r="205" spans="2:8">
      <c r="B205" s="247"/>
      <c r="C205" s="248"/>
      <c r="D205" s="249"/>
      <c r="E205" s="250" t="s">
        <v>131</v>
      </c>
      <c r="F205" s="250"/>
      <c r="G205" s="251">
        <f>SUM(G196:G204)</f>
        <v>35750000</v>
      </c>
      <c r="H205" s="201"/>
    </row>
    <row r="206" spans="2:8">
      <c r="B206" s="247"/>
      <c r="C206" s="248"/>
      <c r="D206" s="249"/>
      <c r="E206" s="271">
        <v>0.1</v>
      </c>
      <c r="F206" s="272"/>
      <c r="G206" s="251">
        <f>G205*E206</f>
        <v>3575000</v>
      </c>
      <c r="H206" s="208">
        <f>G205+G206</f>
        <v>39325000</v>
      </c>
    </row>
    <row r="207" spans="2:8">
      <c r="B207" s="247"/>
      <c r="C207" s="248"/>
      <c r="D207" s="249"/>
      <c r="E207" s="252"/>
      <c r="F207" s="252"/>
      <c r="G207" s="253"/>
      <c r="H207" s="215"/>
    </row>
    <row r="208" spans="2:8">
      <c r="B208" s="231" t="s">
        <v>148</v>
      </c>
      <c r="C208" s="232" t="s">
        <v>603</v>
      </c>
      <c r="D208" s="233" t="s">
        <v>604</v>
      </c>
      <c r="E208" s="232" t="s">
        <v>605</v>
      </c>
      <c r="F208" s="232" t="s">
        <v>606</v>
      </c>
      <c r="G208" s="232" t="s">
        <v>607</v>
      </c>
      <c r="H208" s="201"/>
    </row>
    <row r="209" spans="2:8">
      <c r="B209" s="234"/>
      <c r="C209" s="235"/>
      <c r="D209" s="236"/>
      <c r="E209" s="237"/>
      <c r="F209" s="238"/>
      <c r="G209" s="239"/>
      <c r="H209" s="201"/>
    </row>
    <row r="210" spans="2:8">
      <c r="B210" s="234" t="s">
        <v>26</v>
      </c>
      <c r="C210" s="235" t="s">
        <v>615</v>
      </c>
      <c r="D210" s="240" t="s">
        <v>22</v>
      </c>
      <c r="E210" s="237">
        <v>15</v>
      </c>
      <c r="F210" s="241">
        <v>500000</v>
      </c>
      <c r="G210" s="239">
        <f>F210*E210</f>
        <v>7500000</v>
      </c>
      <c r="H210" s="201"/>
    </row>
    <row r="211" spans="2:8">
      <c r="B211" s="242">
        <v>1</v>
      </c>
      <c r="C211" s="243" t="s">
        <v>609</v>
      </c>
      <c r="D211" s="240"/>
      <c r="E211" s="237"/>
      <c r="F211" s="241"/>
      <c r="G211" s="239"/>
      <c r="H211" s="201"/>
    </row>
    <row r="212" spans="2:8">
      <c r="B212" s="242">
        <v>2</v>
      </c>
      <c r="C212" s="243" t="s">
        <v>610</v>
      </c>
      <c r="D212" s="240"/>
      <c r="E212" s="237"/>
      <c r="F212" s="241"/>
      <c r="G212" s="239"/>
      <c r="H212" s="201"/>
    </row>
    <row r="213" spans="2:8">
      <c r="B213" s="242">
        <v>3</v>
      </c>
      <c r="C213" s="244" t="s">
        <v>611</v>
      </c>
      <c r="D213" s="240"/>
      <c r="E213" s="237"/>
      <c r="F213" s="241"/>
      <c r="G213" s="239">
        <v>0</v>
      </c>
      <c r="H213" s="201"/>
    </row>
    <row r="214" spans="2:8">
      <c r="B214" s="242">
        <v>4</v>
      </c>
      <c r="C214" s="243" t="s">
        <v>612</v>
      </c>
      <c r="D214" s="236"/>
      <c r="E214" s="237"/>
      <c r="F214" s="238"/>
      <c r="G214" s="239"/>
      <c r="H214" s="201"/>
    </row>
    <row r="215" spans="2:8">
      <c r="B215" s="242">
        <v>5</v>
      </c>
      <c r="C215" s="41" t="s">
        <v>638</v>
      </c>
      <c r="D215" s="240" t="s">
        <v>22</v>
      </c>
      <c r="E215" s="40">
        <v>1</v>
      </c>
      <c r="F215" s="245">
        <v>15000000</v>
      </c>
      <c r="G215" s="239">
        <f>F215*E215</f>
        <v>15000000</v>
      </c>
      <c r="H215" s="201"/>
    </row>
    <row r="216" spans="2:8">
      <c r="B216" s="242">
        <v>6</v>
      </c>
      <c r="C216" s="41" t="s">
        <v>639</v>
      </c>
      <c r="D216" s="240" t="s">
        <v>22</v>
      </c>
      <c r="E216" s="40">
        <v>4</v>
      </c>
      <c r="F216" s="245">
        <v>950000</v>
      </c>
      <c r="G216" s="239">
        <f t="shared" ref="G216:G217" si="5">F216*E216</f>
        <v>3800000</v>
      </c>
      <c r="H216" s="201"/>
    </row>
    <row r="217" spans="2:8">
      <c r="B217" s="242">
        <v>7</v>
      </c>
      <c r="C217" s="7" t="s">
        <v>640</v>
      </c>
      <c r="D217" s="240" t="s">
        <v>22</v>
      </c>
      <c r="E217" s="40">
        <v>3</v>
      </c>
      <c r="F217" s="245">
        <v>650000</v>
      </c>
      <c r="G217" s="239">
        <f t="shared" si="5"/>
        <v>1950000</v>
      </c>
      <c r="H217" s="201"/>
    </row>
    <row r="218" spans="2:8">
      <c r="B218" s="242"/>
      <c r="C218" s="243"/>
      <c r="D218" s="236"/>
      <c r="E218" s="246"/>
      <c r="F218" s="238"/>
      <c r="G218" s="239"/>
      <c r="H218" s="201"/>
    </row>
    <row r="219" spans="2:8">
      <c r="B219" s="247"/>
      <c r="C219" s="248"/>
      <c r="D219" s="249"/>
      <c r="E219" s="250" t="s">
        <v>131</v>
      </c>
      <c r="F219" s="250"/>
      <c r="G219" s="251">
        <f>SUM(G210:G218)</f>
        <v>28250000</v>
      </c>
      <c r="H219" s="201"/>
    </row>
    <row r="220" spans="2:8">
      <c r="B220" s="247"/>
      <c r="C220" s="248"/>
      <c r="D220" s="249"/>
      <c r="E220" s="271">
        <v>0.1</v>
      </c>
      <c r="F220" s="272"/>
      <c r="G220" s="251">
        <f>G219*E220</f>
        <v>2825000</v>
      </c>
      <c r="H220" s="208">
        <f>G219+G220</f>
        <v>31075000</v>
      </c>
    </row>
    <row r="221" spans="2:8">
      <c r="B221" s="247"/>
      <c r="C221" s="248"/>
      <c r="D221" s="249"/>
      <c r="E221" s="252"/>
      <c r="F221" s="252"/>
      <c r="G221" s="253"/>
      <c r="H221" s="215"/>
    </row>
    <row r="222" spans="2:8">
      <c r="B222" s="231" t="s">
        <v>148</v>
      </c>
      <c r="C222" s="232" t="s">
        <v>603</v>
      </c>
      <c r="D222" s="233" t="s">
        <v>604</v>
      </c>
      <c r="E222" s="232" t="s">
        <v>605</v>
      </c>
      <c r="F222" s="232" t="s">
        <v>606</v>
      </c>
      <c r="G222" s="232" t="s">
        <v>607</v>
      </c>
      <c r="H222" s="201"/>
    </row>
    <row r="223" spans="2:8">
      <c r="B223" s="234"/>
      <c r="C223" s="235"/>
      <c r="D223" s="236"/>
      <c r="E223" s="237"/>
      <c r="F223" s="238"/>
      <c r="G223" s="239"/>
      <c r="H223" s="201"/>
    </row>
    <row r="224" spans="2:8">
      <c r="B224" s="234" t="s">
        <v>26</v>
      </c>
      <c r="C224" s="235" t="s">
        <v>616</v>
      </c>
      <c r="D224" s="240" t="s">
        <v>22</v>
      </c>
      <c r="E224" s="237">
        <v>8</v>
      </c>
      <c r="F224" s="241">
        <v>500000</v>
      </c>
      <c r="G224" s="239">
        <f>F224*E224</f>
        <v>4000000</v>
      </c>
      <c r="H224" s="201"/>
    </row>
    <row r="225" spans="2:8">
      <c r="B225" s="242">
        <v>1</v>
      </c>
      <c r="C225" s="243" t="s">
        <v>609</v>
      </c>
      <c r="D225" s="240"/>
      <c r="E225" s="237"/>
      <c r="F225" s="241"/>
      <c r="G225" s="239"/>
      <c r="H225" s="201"/>
    </row>
    <row r="226" spans="2:8">
      <c r="B226" s="242">
        <v>2</v>
      </c>
      <c r="C226" s="243" t="s">
        <v>610</v>
      </c>
      <c r="D226" s="240"/>
      <c r="E226" s="237"/>
      <c r="F226" s="241"/>
      <c r="G226" s="239"/>
      <c r="H226" s="201"/>
    </row>
    <row r="227" spans="2:8">
      <c r="B227" s="242">
        <v>3</v>
      </c>
      <c r="C227" s="244" t="s">
        <v>611</v>
      </c>
      <c r="D227" s="240"/>
      <c r="E227" s="237"/>
      <c r="F227" s="241"/>
      <c r="G227" s="239">
        <v>0</v>
      </c>
      <c r="H227" s="201"/>
    </row>
    <row r="228" spans="2:8">
      <c r="B228" s="242">
        <v>4</v>
      </c>
      <c r="C228" s="243" t="s">
        <v>612</v>
      </c>
      <c r="D228" s="236"/>
      <c r="E228" s="237"/>
      <c r="F228" s="238"/>
      <c r="G228" s="239"/>
      <c r="H228" s="201"/>
    </row>
    <row r="229" spans="2:8">
      <c r="B229" s="242">
        <v>5</v>
      </c>
      <c r="C229" s="41" t="s">
        <v>638</v>
      </c>
      <c r="D229" s="240" t="s">
        <v>22</v>
      </c>
      <c r="E229" s="40">
        <v>4</v>
      </c>
      <c r="F229" s="245">
        <v>15000000</v>
      </c>
      <c r="G229" s="239">
        <f>F229*E229</f>
        <v>60000000</v>
      </c>
      <c r="H229" s="201"/>
    </row>
    <row r="230" spans="2:8">
      <c r="B230" s="242">
        <v>6</v>
      </c>
      <c r="C230" s="41" t="s">
        <v>639</v>
      </c>
      <c r="D230" s="240" t="s">
        <v>22</v>
      </c>
      <c r="E230" s="40">
        <v>4</v>
      </c>
      <c r="F230" s="245">
        <v>1000000</v>
      </c>
      <c r="G230" s="239">
        <f t="shared" ref="G230:G231" si="6">F230*E230</f>
        <v>4000000</v>
      </c>
      <c r="H230" s="201"/>
    </row>
    <row r="231" spans="2:8">
      <c r="B231" s="242">
        <v>7</v>
      </c>
      <c r="C231" s="7" t="s">
        <v>640</v>
      </c>
      <c r="D231" s="240" t="s">
        <v>22</v>
      </c>
      <c r="E231" s="40">
        <v>3</v>
      </c>
      <c r="F231" s="245">
        <v>650000</v>
      </c>
      <c r="G231" s="239">
        <f t="shared" si="6"/>
        <v>1950000</v>
      </c>
      <c r="H231" s="201"/>
    </row>
    <row r="232" spans="2:8">
      <c r="B232" s="242"/>
      <c r="C232" s="7"/>
      <c r="D232" s="240"/>
      <c r="E232" s="40"/>
      <c r="F232" s="245"/>
      <c r="G232" s="239"/>
      <c r="H232" s="201"/>
    </row>
    <row r="233" spans="2:8">
      <c r="B233" s="247"/>
      <c r="C233" s="248"/>
      <c r="D233" s="249"/>
      <c r="E233" s="250" t="s">
        <v>131</v>
      </c>
      <c r="F233" s="250"/>
      <c r="G233" s="251">
        <f>SUM(G224:G231)</f>
        <v>69950000</v>
      </c>
      <c r="H233" s="201"/>
    </row>
    <row r="234" spans="2:8">
      <c r="B234" s="247"/>
      <c r="C234" s="248"/>
      <c r="D234" s="249"/>
      <c r="E234" s="271">
        <v>0.1</v>
      </c>
      <c r="F234" s="272"/>
      <c r="G234" s="251">
        <f>G233*E234</f>
        <v>6995000</v>
      </c>
      <c r="H234" s="208">
        <f>G233+G234</f>
        <v>76945000</v>
      </c>
    </row>
    <row r="235" spans="2:8">
      <c r="B235" s="247"/>
      <c r="C235" s="248"/>
      <c r="D235" s="249"/>
      <c r="E235" s="252"/>
      <c r="F235" s="252"/>
      <c r="G235" s="253"/>
      <c r="H235" s="215"/>
    </row>
    <row r="236" spans="2:8">
      <c r="B236" s="231" t="s">
        <v>148</v>
      </c>
      <c r="C236" s="232" t="s">
        <v>603</v>
      </c>
      <c r="D236" s="233" t="s">
        <v>604</v>
      </c>
      <c r="E236" s="232" t="s">
        <v>605</v>
      </c>
      <c r="F236" s="232" t="s">
        <v>606</v>
      </c>
      <c r="G236" s="232" t="s">
        <v>607</v>
      </c>
      <c r="H236" s="201"/>
    </row>
    <row r="237" spans="2:8">
      <c r="B237" s="234"/>
      <c r="C237" s="235"/>
      <c r="D237" s="236"/>
      <c r="E237" s="237"/>
      <c r="F237" s="238"/>
      <c r="G237" s="239"/>
      <c r="H237" s="201"/>
    </row>
    <row r="238" spans="2:8">
      <c r="B238" s="234" t="s">
        <v>26</v>
      </c>
      <c r="C238" s="235" t="s">
        <v>617</v>
      </c>
      <c r="D238" s="240" t="s">
        <v>22</v>
      </c>
      <c r="E238" s="237">
        <v>23</v>
      </c>
      <c r="F238" s="241">
        <v>500000</v>
      </c>
      <c r="G238" s="239">
        <f>F238*E238</f>
        <v>11500000</v>
      </c>
      <c r="H238" s="201"/>
    </row>
    <row r="239" spans="2:8">
      <c r="B239" s="242">
        <v>1</v>
      </c>
      <c r="C239" s="243" t="s">
        <v>609</v>
      </c>
      <c r="D239" s="240"/>
      <c r="E239" s="237"/>
      <c r="F239" s="241"/>
      <c r="G239" s="239"/>
      <c r="H239" s="201"/>
    </row>
    <row r="240" spans="2:8">
      <c r="B240" s="242">
        <v>2</v>
      </c>
      <c r="C240" s="243" t="s">
        <v>610</v>
      </c>
      <c r="D240" s="240"/>
      <c r="E240" s="237"/>
      <c r="F240" s="241"/>
      <c r="G240" s="239"/>
      <c r="H240" s="201"/>
    </row>
    <row r="241" spans="2:8">
      <c r="B241" s="242">
        <v>3</v>
      </c>
      <c r="C241" s="244" t="s">
        <v>611</v>
      </c>
      <c r="D241" s="240"/>
      <c r="E241" s="237"/>
      <c r="F241" s="241"/>
      <c r="G241" s="239">
        <v>0</v>
      </c>
      <c r="H241" s="201"/>
    </row>
    <row r="242" spans="2:8">
      <c r="B242" s="242">
        <v>4</v>
      </c>
      <c r="C242" s="243" t="s">
        <v>612</v>
      </c>
      <c r="D242" s="236"/>
      <c r="E242" s="237"/>
      <c r="F242" s="238"/>
      <c r="G242" s="239"/>
      <c r="H242" s="201"/>
    </row>
    <row r="243" spans="2:8">
      <c r="B243" s="242">
        <v>5</v>
      </c>
      <c r="C243" s="41" t="s">
        <v>638</v>
      </c>
      <c r="D243" s="240" t="s">
        <v>22</v>
      </c>
      <c r="E243" s="40">
        <v>6</v>
      </c>
      <c r="F243" s="245">
        <v>15000000</v>
      </c>
      <c r="G243" s="239">
        <f>F243*E243</f>
        <v>90000000</v>
      </c>
      <c r="H243" s="201"/>
    </row>
    <row r="244" spans="2:8">
      <c r="B244" s="242">
        <v>6</v>
      </c>
      <c r="C244" s="41" t="s">
        <v>639</v>
      </c>
      <c r="D244" s="240" t="s">
        <v>22</v>
      </c>
      <c r="E244" s="40">
        <v>4</v>
      </c>
      <c r="F244" s="245">
        <v>1000000</v>
      </c>
      <c r="G244" s="239">
        <f t="shared" ref="G244:G245" si="7">F244*E244</f>
        <v>4000000</v>
      </c>
      <c r="H244" s="201"/>
    </row>
    <row r="245" spans="2:8">
      <c r="B245" s="242">
        <v>7</v>
      </c>
      <c r="C245" s="7" t="s">
        <v>640</v>
      </c>
      <c r="D245" s="240" t="s">
        <v>22</v>
      </c>
      <c r="E245" s="40">
        <v>11</v>
      </c>
      <c r="F245" s="245">
        <v>650000</v>
      </c>
      <c r="G245" s="239">
        <f t="shared" si="7"/>
        <v>7150000</v>
      </c>
      <c r="H245" s="201"/>
    </row>
    <row r="246" spans="2:8">
      <c r="B246" s="242"/>
      <c r="C246" s="243"/>
      <c r="D246" s="236"/>
      <c r="E246" s="246"/>
      <c r="F246" s="238"/>
      <c r="G246" s="239"/>
      <c r="H246" s="201"/>
    </row>
    <row r="247" spans="2:8">
      <c r="B247" s="247"/>
      <c r="C247" s="248"/>
      <c r="D247" s="249"/>
      <c r="E247" s="250" t="s">
        <v>131</v>
      </c>
      <c r="F247" s="250"/>
      <c r="G247" s="251">
        <f>SUM(G238:G246)</f>
        <v>112650000</v>
      </c>
      <c r="H247" s="201"/>
    </row>
    <row r="248" spans="2:8">
      <c r="B248" s="247"/>
      <c r="C248" s="248"/>
      <c r="D248" s="249"/>
      <c r="E248" s="271">
        <v>0.1</v>
      </c>
      <c r="F248" s="272"/>
      <c r="G248" s="251">
        <f>G247*E248</f>
        <v>11265000</v>
      </c>
      <c r="H248" s="208">
        <f>G247+G248</f>
        <v>123915000</v>
      </c>
    </row>
    <row r="249" spans="2:8">
      <c r="B249" s="247"/>
      <c r="C249" s="248"/>
      <c r="D249" s="249"/>
      <c r="E249" s="252"/>
      <c r="F249" s="252"/>
      <c r="G249" s="253"/>
      <c r="H249" s="215"/>
    </row>
    <row r="250" spans="2:8">
      <c r="B250" s="288" t="s">
        <v>472</v>
      </c>
      <c r="C250" s="289"/>
      <c r="D250" s="289"/>
      <c r="E250" s="289"/>
      <c r="F250" s="289"/>
      <c r="G250" s="289"/>
      <c r="H250" s="290"/>
    </row>
    <row r="251" spans="2:8">
      <c r="B251" s="231" t="s">
        <v>148</v>
      </c>
      <c r="C251" s="232" t="s">
        <v>603</v>
      </c>
      <c r="D251" s="233" t="s">
        <v>604</v>
      </c>
      <c r="E251" s="232" t="s">
        <v>605</v>
      </c>
      <c r="F251" s="232" t="s">
        <v>606</v>
      </c>
      <c r="G251" s="232" t="s">
        <v>607</v>
      </c>
      <c r="H251" s="201"/>
    </row>
    <row r="252" spans="2:8">
      <c r="B252" s="234"/>
      <c r="C252" s="235"/>
      <c r="D252" s="236"/>
      <c r="E252" s="237"/>
      <c r="F252" s="238"/>
      <c r="G252" s="239"/>
      <c r="H252" s="201"/>
    </row>
    <row r="253" spans="2:8">
      <c r="B253" s="234" t="s">
        <v>26</v>
      </c>
      <c r="C253" s="235" t="s">
        <v>618</v>
      </c>
      <c r="D253" s="240" t="s">
        <v>22</v>
      </c>
      <c r="E253" s="237">
        <v>15</v>
      </c>
      <c r="F253" s="241">
        <v>500000</v>
      </c>
      <c r="G253" s="239">
        <f>F253*E253</f>
        <v>7500000</v>
      </c>
      <c r="H253" s="201"/>
    </row>
    <row r="254" spans="2:8">
      <c r="B254" s="242">
        <v>1</v>
      </c>
      <c r="C254" s="243" t="s">
        <v>609</v>
      </c>
      <c r="D254" s="240"/>
      <c r="E254" s="237"/>
      <c r="F254" s="241"/>
      <c r="G254" s="239"/>
      <c r="H254" s="201"/>
    </row>
    <row r="255" spans="2:8">
      <c r="B255" s="242">
        <v>2</v>
      </c>
      <c r="C255" s="243" t="s">
        <v>610</v>
      </c>
      <c r="D255" s="240"/>
      <c r="E255" s="237"/>
      <c r="F255" s="241"/>
      <c r="G255" s="239"/>
      <c r="H255" s="201"/>
    </row>
    <row r="256" spans="2:8">
      <c r="B256" s="242">
        <v>3</v>
      </c>
      <c r="C256" s="244" t="s">
        <v>611</v>
      </c>
      <c r="D256" s="240"/>
      <c r="E256" s="237"/>
      <c r="F256" s="241"/>
      <c r="G256" s="239">
        <v>0</v>
      </c>
      <c r="H256" s="201"/>
    </row>
    <row r="257" spans="2:8">
      <c r="B257" s="242">
        <v>4</v>
      </c>
      <c r="C257" s="243" t="s">
        <v>612</v>
      </c>
      <c r="D257" s="236"/>
      <c r="E257" s="237"/>
      <c r="F257" s="238"/>
      <c r="G257" s="239"/>
      <c r="H257" s="201"/>
    </row>
    <row r="258" spans="2:8">
      <c r="B258" s="242">
        <v>5</v>
      </c>
      <c r="C258" s="41" t="s">
        <v>638</v>
      </c>
      <c r="D258" s="240" t="s">
        <v>22</v>
      </c>
      <c r="E258" s="40">
        <v>5</v>
      </c>
      <c r="F258" s="245">
        <v>15000000</v>
      </c>
      <c r="G258" s="239">
        <f>F258*E258</f>
        <v>75000000</v>
      </c>
      <c r="H258" s="201"/>
    </row>
    <row r="259" spans="2:8">
      <c r="B259" s="242">
        <v>6</v>
      </c>
      <c r="C259" s="41" t="s">
        <v>639</v>
      </c>
      <c r="D259" s="240" t="s">
        <v>22</v>
      </c>
      <c r="E259" s="40">
        <v>4</v>
      </c>
      <c r="F259" s="245">
        <v>1000000</v>
      </c>
      <c r="G259" s="239">
        <f t="shared" ref="G259:G260" si="8">F259*E259</f>
        <v>4000000</v>
      </c>
      <c r="H259" s="201"/>
    </row>
    <row r="260" spans="2:8">
      <c r="B260" s="242">
        <v>7</v>
      </c>
      <c r="C260" s="7" t="s">
        <v>640</v>
      </c>
      <c r="D260" s="240" t="s">
        <v>22</v>
      </c>
      <c r="E260" s="40">
        <v>3</v>
      </c>
      <c r="F260" s="245">
        <v>650000</v>
      </c>
      <c r="G260" s="239">
        <f t="shared" si="8"/>
        <v>1950000</v>
      </c>
      <c r="H260" s="201"/>
    </row>
    <row r="261" spans="2:8">
      <c r="B261" s="242"/>
      <c r="C261" s="243"/>
      <c r="D261" s="236"/>
      <c r="E261" s="246"/>
      <c r="F261" s="238"/>
      <c r="G261" s="239"/>
      <c r="H261" s="201"/>
    </row>
    <row r="262" spans="2:8">
      <c r="B262" s="247"/>
      <c r="C262" s="248"/>
      <c r="D262" s="249"/>
      <c r="E262" s="250" t="s">
        <v>131</v>
      </c>
      <c r="F262" s="250"/>
      <c r="G262" s="251">
        <f>SUM(G253:G261)</f>
        <v>88450000</v>
      </c>
      <c r="H262" s="201"/>
    </row>
    <row r="263" spans="2:8">
      <c r="B263" s="247"/>
      <c r="C263" s="248"/>
      <c r="D263" s="249"/>
      <c r="E263" s="271">
        <v>0.1</v>
      </c>
      <c r="F263" s="272"/>
      <c r="G263" s="251">
        <f>G262*E263</f>
        <v>8845000</v>
      </c>
      <c r="H263" s="208">
        <f>G262+G263</f>
        <v>97295000</v>
      </c>
    </row>
    <row r="264" spans="2:8">
      <c r="B264" s="247"/>
      <c r="C264" s="248"/>
      <c r="D264" s="249"/>
      <c r="E264" s="252"/>
      <c r="F264" s="252"/>
      <c r="G264" s="253"/>
      <c r="H264" s="215"/>
    </row>
    <row r="265" spans="2:8">
      <c r="B265" s="231" t="s">
        <v>148</v>
      </c>
      <c r="C265" s="232" t="s">
        <v>603</v>
      </c>
      <c r="D265" s="233" t="s">
        <v>604</v>
      </c>
      <c r="E265" s="232" t="s">
        <v>605</v>
      </c>
      <c r="F265" s="232" t="s">
        <v>606</v>
      </c>
      <c r="G265" s="232" t="s">
        <v>607</v>
      </c>
      <c r="H265" s="201"/>
    </row>
    <row r="266" spans="2:8">
      <c r="B266" s="234"/>
      <c r="C266" s="235"/>
      <c r="D266" s="236"/>
      <c r="E266" s="237"/>
      <c r="F266" s="238"/>
      <c r="G266" s="239"/>
      <c r="H266" s="201"/>
    </row>
    <row r="267" spans="2:8">
      <c r="B267" s="234" t="s">
        <v>26</v>
      </c>
      <c r="C267" s="235" t="s">
        <v>619</v>
      </c>
      <c r="D267" s="240" t="s">
        <v>22</v>
      </c>
      <c r="E267" s="237">
        <v>30</v>
      </c>
      <c r="F267" s="241">
        <v>500000</v>
      </c>
      <c r="G267" s="239">
        <f>F267*E267</f>
        <v>15000000</v>
      </c>
      <c r="H267" s="201"/>
    </row>
    <row r="268" spans="2:8">
      <c r="B268" s="242">
        <v>1</v>
      </c>
      <c r="C268" s="243" t="s">
        <v>609</v>
      </c>
      <c r="D268" s="240"/>
      <c r="E268" s="237"/>
      <c r="F268" s="241"/>
      <c r="G268" s="239"/>
      <c r="H268" s="201"/>
    </row>
    <row r="269" spans="2:8">
      <c r="B269" s="242">
        <v>2</v>
      </c>
      <c r="C269" s="243" t="s">
        <v>610</v>
      </c>
      <c r="D269" s="240"/>
      <c r="E269" s="237"/>
      <c r="F269" s="241"/>
      <c r="G269" s="239"/>
      <c r="H269" s="201"/>
    </row>
    <row r="270" spans="2:8">
      <c r="B270" s="242">
        <v>3</v>
      </c>
      <c r="C270" s="244" t="s">
        <v>611</v>
      </c>
      <c r="D270" s="240"/>
      <c r="E270" s="237"/>
      <c r="F270" s="241"/>
      <c r="G270" s="239">
        <v>0</v>
      </c>
      <c r="H270" s="201"/>
    </row>
    <row r="271" spans="2:8">
      <c r="B271" s="242">
        <v>4</v>
      </c>
      <c r="C271" s="243" t="s">
        <v>612</v>
      </c>
      <c r="D271" s="236"/>
      <c r="E271" s="237"/>
      <c r="F271" s="238"/>
      <c r="G271" s="239"/>
      <c r="H271" s="201"/>
    </row>
    <row r="272" spans="2:8">
      <c r="B272" s="242">
        <v>5</v>
      </c>
      <c r="C272" s="41" t="s">
        <v>638</v>
      </c>
      <c r="D272" s="240" t="s">
        <v>22</v>
      </c>
      <c r="E272" s="40">
        <v>5</v>
      </c>
      <c r="F272" s="245">
        <v>15000000</v>
      </c>
      <c r="G272" s="239">
        <f>F272*E272</f>
        <v>75000000</v>
      </c>
      <c r="H272" s="201"/>
    </row>
    <row r="273" spans="2:8">
      <c r="B273" s="242">
        <v>6</v>
      </c>
      <c r="C273" s="41" t="s">
        <v>639</v>
      </c>
      <c r="D273" s="240" t="s">
        <v>22</v>
      </c>
      <c r="E273" s="40">
        <v>4</v>
      </c>
      <c r="F273" s="245">
        <v>1000000</v>
      </c>
      <c r="G273" s="239">
        <f t="shared" ref="G273:G274" si="9">F273*E273</f>
        <v>4000000</v>
      </c>
      <c r="H273" s="201"/>
    </row>
    <row r="274" spans="2:8">
      <c r="B274" s="242">
        <v>7</v>
      </c>
      <c r="C274" s="7" t="s">
        <v>640</v>
      </c>
      <c r="D274" s="240" t="s">
        <v>22</v>
      </c>
      <c r="E274" s="40">
        <v>3</v>
      </c>
      <c r="F274" s="245">
        <v>650000</v>
      </c>
      <c r="G274" s="239">
        <f t="shared" si="9"/>
        <v>1950000</v>
      </c>
      <c r="H274" s="201"/>
    </row>
    <row r="275" spans="2:8">
      <c r="B275" s="242"/>
      <c r="C275" s="243"/>
      <c r="D275" s="236"/>
      <c r="E275" s="246"/>
      <c r="F275" s="238"/>
      <c r="G275" s="239"/>
      <c r="H275" s="201"/>
    </row>
    <row r="276" spans="2:8">
      <c r="B276" s="247"/>
      <c r="C276" s="248"/>
      <c r="D276" s="249"/>
      <c r="E276" s="250" t="s">
        <v>131</v>
      </c>
      <c r="F276" s="250"/>
      <c r="G276" s="251">
        <f>SUM(G267:G275)</f>
        <v>95950000</v>
      </c>
      <c r="H276" s="201"/>
    </row>
    <row r="277" spans="2:8">
      <c r="B277" s="247"/>
      <c r="C277" s="248"/>
      <c r="D277" s="249"/>
      <c r="E277" s="271">
        <v>0.1</v>
      </c>
      <c r="F277" s="272"/>
      <c r="G277" s="251">
        <f>G276*E277</f>
        <v>9595000</v>
      </c>
      <c r="H277" s="208">
        <f>G276+G277</f>
        <v>105545000</v>
      </c>
    </row>
    <row r="278" spans="2:8">
      <c r="B278" s="247"/>
      <c r="C278" s="248"/>
      <c r="D278" s="249"/>
      <c r="E278" s="252"/>
      <c r="F278" s="252"/>
      <c r="G278" s="253"/>
      <c r="H278" s="215"/>
    </row>
    <row r="279" spans="2:8">
      <c r="B279" s="231" t="s">
        <v>148</v>
      </c>
      <c r="C279" s="232" t="s">
        <v>603</v>
      </c>
      <c r="D279" s="233" t="s">
        <v>604</v>
      </c>
      <c r="E279" s="232" t="s">
        <v>605</v>
      </c>
      <c r="F279" s="232" t="s">
        <v>606</v>
      </c>
      <c r="G279" s="232" t="s">
        <v>607</v>
      </c>
      <c r="H279" s="201"/>
    </row>
    <row r="280" spans="2:8">
      <c r="B280" s="234"/>
      <c r="C280" s="235"/>
      <c r="D280" s="236"/>
      <c r="E280" s="237"/>
      <c r="F280" s="238"/>
      <c r="G280" s="239"/>
      <c r="H280" s="201"/>
    </row>
    <row r="281" spans="2:8">
      <c r="B281" s="234" t="s">
        <v>26</v>
      </c>
      <c r="C281" s="235" t="s">
        <v>620</v>
      </c>
      <c r="D281" s="240" t="s">
        <v>22</v>
      </c>
      <c r="E281" s="237">
        <v>7</v>
      </c>
      <c r="F281" s="241">
        <v>500000</v>
      </c>
      <c r="G281" s="239">
        <f>F281*E281</f>
        <v>3500000</v>
      </c>
      <c r="H281" s="201"/>
    </row>
    <row r="282" spans="2:8">
      <c r="B282" s="242">
        <v>1</v>
      </c>
      <c r="C282" s="243" t="s">
        <v>609</v>
      </c>
      <c r="D282" s="240"/>
      <c r="E282" s="237"/>
      <c r="F282" s="241"/>
      <c r="G282" s="239"/>
      <c r="H282" s="201"/>
    </row>
    <row r="283" spans="2:8">
      <c r="B283" s="242">
        <v>2</v>
      </c>
      <c r="C283" s="243" t="s">
        <v>610</v>
      </c>
      <c r="D283" s="240"/>
      <c r="E283" s="237"/>
      <c r="F283" s="241"/>
      <c r="G283" s="239"/>
      <c r="H283" s="201"/>
    </row>
    <row r="284" spans="2:8">
      <c r="B284" s="242">
        <v>3</v>
      </c>
      <c r="C284" s="244" t="s">
        <v>611</v>
      </c>
      <c r="D284" s="240"/>
      <c r="E284" s="237"/>
      <c r="F284" s="241"/>
      <c r="G284" s="239">
        <v>0</v>
      </c>
      <c r="H284" s="201"/>
    </row>
    <row r="285" spans="2:8">
      <c r="B285" s="242">
        <v>4</v>
      </c>
      <c r="C285" s="243" t="s">
        <v>612</v>
      </c>
      <c r="D285" s="236"/>
      <c r="E285" s="237"/>
      <c r="F285" s="238"/>
      <c r="G285" s="239"/>
      <c r="H285" s="201"/>
    </row>
    <row r="286" spans="2:8">
      <c r="B286" s="242">
        <v>5</v>
      </c>
      <c r="C286" s="41" t="s">
        <v>638</v>
      </c>
      <c r="D286" s="240" t="s">
        <v>22</v>
      </c>
      <c r="E286" s="40">
        <v>3</v>
      </c>
      <c r="F286" s="245">
        <v>15000000</v>
      </c>
      <c r="G286" s="239">
        <f>F286*E286</f>
        <v>45000000</v>
      </c>
      <c r="H286" s="201"/>
    </row>
    <row r="287" spans="2:8">
      <c r="B287" s="242">
        <v>6</v>
      </c>
      <c r="C287" s="41" t="s">
        <v>639</v>
      </c>
      <c r="D287" s="240" t="s">
        <v>22</v>
      </c>
      <c r="E287" s="40">
        <v>4</v>
      </c>
      <c r="F287" s="245">
        <v>1000000</v>
      </c>
      <c r="G287" s="239">
        <f t="shared" ref="G287:G288" si="10">F287*E287</f>
        <v>4000000</v>
      </c>
      <c r="H287" s="201"/>
    </row>
    <row r="288" spans="2:8">
      <c r="B288" s="242">
        <v>7</v>
      </c>
      <c r="C288" s="7" t="s">
        <v>640</v>
      </c>
      <c r="D288" s="240" t="s">
        <v>22</v>
      </c>
      <c r="E288" s="40">
        <v>3</v>
      </c>
      <c r="F288" s="245">
        <v>650000</v>
      </c>
      <c r="G288" s="239">
        <f t="shared" si="10"/>
        <v>1950000</v>
      </c>
      <c r="H288" s="201"/>
    </row>
    <row r="289" spans="2:8">
      <c r="B289" s="242"/>
      <c r="C289" s="243"/>
      <c r="D289" s="236"/>
      <c r="E289" s="246"/>
      <c r="F289" s="238"/>
      <c r="G289" s="239"/>
      <c r="H289" s="201"/>
    </row>
    <row r="290" spans="2:8">
      <c r="B290" s="247"/>
      <c r="C290" s="248"/>
      <c r="D290" s="249"/>
      <c r="E290" s="250" t="s">
        <v>131</v>
      </c>
      <c r="F290" s="250"/>
      <c r="G290" s="251">
        <f>SUM(G281:G289)</f>
        <v>54450000</v>
      </c>
      <c r="H290" s="201"/>
    </row>
    <row r="291" spans="2:8">
      <c r="B291" s="247"/>
      <c r="C291" s="248"/>
      <c r="D291" s="249"/>
      <c r="E291" s="271">
        <v>0.1</v>
      </c>
      <c r="F291" s="272"/>
      <c r="G291" s="251">
        <f>G290*E291</f>
        <v>5445000</v>
      </c>
      <c r="H291" s="208">
        <f>G290+G291</f>
        <v>59895000</v>
      </c>
    </row>
    <row r="292" spans="2:8">
      <c r="B292" s="291" t="s">
        <v>629</v>
      </c>
      <c r="C292" s="292"/>
      <c r="D292" s="292"/>
      <c r="E292" s="292"/>
      <c r="F292" s="292"/>
      <c r="G292" s="292"/>
      <c r="H292" s="293"/>
    </row>
    <row r="293" spans="2:8">
      <c r="B293" s="231" t="s">
        <v>148</v>
      </c>
      <c r="C293" s="232" t="s">
        <v>603</v>
      </c>
      <c r="D293" s="233" t="s">
        <v>604</v>
      </c>
      <c r="E293" s="232" t="s">
        <v>605</v>
      </c>
      <c r="F293" s="232" t="s">
        <v>606</v>
      </c>
      <c r="G293" s="232" t="s">
        <v>607</v>
      </c>
      <c r="H293" s="201"/>
    </row>
    <row r="294" spans="2:8">
      <c r="B294" s="234"/>
      <c r="C294" s="235"/>
      <c r="D294" s="236"/>
      <c r="E294" s="237"/>
      <c r="F294" s="238"/>
      <c r="G294" s="239"/>
      <c r="H294" s="201"/>
    </row>
    <row r="295" spans="2:8">
      <c r="B295" s="234" t="s">
        <v>26</v>
      </c>
      <c r="C295" s="235" t="s">
        <v>621</v>
      </c>
      <c r="D295" s="240" t="s">
        <v>22</v>
      </c>
      <c r="E295" s="237">
        <v>15</v>
      </c>
      <c r="F295" s="241">
        <v>300000</v>
      </c>
      <c r="G295" s="239">
        <f>F295*E295</f>
        <v>4500000</v>
      </c>
      <c r="H295" s="201"/>
    </row>
    <row r="296" spans="2:8">
      <c r="B296" s="242">
        <v>1</v>
      </c>
      <c r="C296" s="243" t="s">
        <v>609</v>
      </c>
      <c r="D296" s="240"/>
      <c r="E296" s="237"/>
      <c r="F296" s="241"/>
      <c r="G296" s="239"/>
      <c r="H296" s="201"/>
    </row>
    <row r="297" spans="2:8">
      <c r="B297" s="242">
        <v>2</v>
      </c>
      <c r="C297" s="243" t="s">
        <v>610</v>
      </c>
      <c r="D297" s="240"/>
      <c r="E297" s="237"/>
      <c r="F297" s="241"/>
      <c r="G297" s="239"/>
      <c r="H297" s="201"/>
    </row>
    <row r="298" spans="2:8">
      <c r="B298" s="242">
        <v>3</v>
      </c>
      <c r="C298" s="244" t="s">
        <v>611</v>
      </c>
      <c r="D298" s="240"/>
      <c r="E298" s="237"/>
      <c r="F298" s="241"/>
      <c r="G298" s="239">
        <v>0</v>
      </c>
      <c r="H298" s="201"/>
    </row>
    <row r="299" spans="2:8">
      <c r="B299" s="242">
        <v>4</v>
      </c>
      <c r="C299" s="243" t="s">
        <v>612</v>
      </c>
      <c r="D299" s="236"/>
      <c r="E299" s="237"/>
      <c r="F299" s="238"/>
      <c r="G299" s="239"/>
      <c r="H299" s="201"/>
    </row>
    <row r="300" spans="2:8">
      <c r="B300" s="242">
        <v>5</v>
      </c>
      <c r="C300" s="41" t="s">
        <v>638</v>
      </c>
      <c r="D300" s="240" t="s">
        <v>22</v>
      </c>
      <c r="E300" s="40">
        <v>5</v>
      </c>
      <c r="F300" s="245">
        <v>15000000</v>
      </c>
      <c r="G300" s="239">
        <f>F300*E300</f>
        <v>75000000</v>
      </c>
      <c r="H300" s="201"/>
    </row>
    <row r="301" spans="2:8">
      <c r="B301" s="242">
        <v>6</v>
      </c>
      <c r="C301" s="41" t="s">
        <v>639</v>
      </c>
      <c r="D301" s="240" t="s">
        <v>22</v>
      </c>
      <c r="E301" s="40">
        <v>4</v>
      </c>
      <c r="F301" s="245">
        <v>1000000</v>
      </c>
      <c r="G301" s="239">
        <f t="shared" ref="G301:G302" si="11">F301*E301</f>
        <v>4000000</v>
      </c>
      <c r="H301" s="201"/>
    </row>
    <row r="302" spans="2:8">
      <c r="B302" s="242">
        <v>7</v>
      </c>
      <c r="C302" s="7" t="s">
        <v>640</v>
      </c>
      <c r="D302" s="240" t="s">
        <v>22</v>
      </c>
      <c r="E302" s="40">
        <v>3</v>
      </c>
      <c r="F302" s="245">
        <v>650000</v>
      </c>
      <c r="G302" s="239">
        <f t="shared" si="11"/>
        <v>1950000</v>
      </c>
      <c r="H302" s="201"/>
    </row>
    <row r="303" spans="2:8">
      <c r="B303" s="242"/>
      <c r="C303" s="243"/>
      <c r="D303" s="236"/>
      <c r="E303" s="246"/>
      <c r="F303" s="238"/>
      <c r="G303" s="239"/>
      <c r="H303" s="201"/>
    </row>
    <row r="304" spans="2:8">
      <c r="B304" s="247"/>
      <c r="C304" s="248"/>
      <c r="D304" s="249"/>
      <c r="E304" s="250" t="s">
        <v>131</v>
      </c>
      <c r="F304" s="250"/>
      <c r="G304" s="251">
        <f>SUM(G295:G303)</f>
        <v>85450000</v>
      </c>
      <c r="H304" s="201"/>
    </row>
    <row r="305" spans="2:8">
      <c r="B305" s="247"/>
      <c r="C305" s="248"/>
      <c r="D305" s="249"/>
      <c r="E305" s="271">
        <v>0.1</v>
      </c>
      <c r="F305" s="272"/>
      <c r="G305" s="251">
        <f>G304*E305</f>
        <v>8545000</v>
      </c>
      <c r="H305" s="208">
        <f>G304+G305</f>
        <v>93995000</v>
      </c>
    </row>
    <row r="306" spans="2:8">
      <c r="B306" s="247"/>
      <c r="C306" s="248"/>
      <c r="D306" s="249"/>
      <c r="E306" s="256"/>
      <c r="F306" s="250"/>
      <c r="G306" s="251"/>
      <c r="H306" s="208"/>
    </row>
    <row r="307" spans="2:8">
      <c r="B307" s="283" t="s">
        <v>132</v>
      </c>
      <c r="C307" s="284"/>
      <c r="D307" s="284"/>
      <c r="E307" s="284"/>
      <c r="F307" s="284"/>
      <c r="G307" s="284"/>
      <c r="H307" s="285"/>
    </row>
    <row r="308" spans="2:8">
      <c r="B308" s="231" t="s">
        <v>148</v>
      </c>
      <c r="C308" s="232" t="s">
        <v>603</v>
      </c>
      <c r="D308" s="233" t="s">
        <v>604</v>
      </c>
      <c r="E308" s="232" t="s">
        <v>605</v>
      </c>
      <c r="F308" s="232" t="s">
        <v>606</v>
      </c>
      <c r="G308" s="232" t="s">
        <v>607</v>
      </c>
      <c r="H308" s="201"/>
    </row>
    <row r="309" spans="2:8">
      <c r="B309" s="234"/>
      <c r="C309" s="235"/>
      <c r="D309" s="236"/>
      <c r="E309" s="237"/>
      <c r="F309" s="238"/>
      <c r="G309" s="239"/>
      <c r="H309" s="201"/>
    </row>
    <row r="310" spans="2:8">
      <c r="B310" s="234" t="s">
        <v>26</v>
      </c>
      <c r="C310" s="235" t="s">
        <v>622</v>
      </c>
      <c r="D310" s="240" t="s">
        <v>22</v>
      </c>
      <c r="E310" s="237">
        <v>15</v>
      </c>
      <c r="F310" s="241">
        <v>300000</v>
      </c>
      <c r="G310" s="239">
        <f>F310*E310</f>
        <v>4500000</v>
      </c>
      <c r="H310" s="201"/>
    </row>
    <row r="311" spans="2:8">
      <c r="B311" s="242">
        <v>1</v>
      </c>
      <c r="C311" s="243" t="s">
        <v>609</v>
      </c>
      <c r="D311" s="240"/>
      <c r="E311" s="237"/>
      <c r="F311" s="241"/>
      <c r="G311" s="239"/>
      <c r="H311" s="201"/>
    </row>
    <row r="312" spans="2:8">
      <c r="B312" s="242">
        <v>2</v>
      </c>
      <c r="C312" s="243" t="s">
        <v>610</v>
      </c>
      <c r="D312" s="240"/>
      <c r="E312" s="237"/>
      <c r="F312" s="241"/>
      <c r="G312" s="239"/>
      <c r="H312" s="201"/>
    </row>
    <row r="313" spans="2:8">
      <c r="B313" s="242">
        <v>3</v>
      </c>
      <c r="C313" s="244" t="s">
        <v>611</v>
      </c>
      <c r="D313" s="240"/>
      <c r="E313" s="237"/>
      <c r="F313" s="241"/>
      <c r="G313" s="239">
        <v>0</v>
      </c>
      <c r="H313" s="201"/>
    </row>
    <row r="314" spans="2:8">
      <c r="B314" s="242">
        <v>4</v>
      </c>
      <c r="C314" s="243" t="s">
        <v>612</v>
      </c>
      <c r="D314" s="236"/>
      <c r="E314" s="237"/>
      <c r="F314" s="238"/>
      <c r="G314" s="239"/>
      <c r="H314" s="201"/>
    </row>
    <row r="315" spans="2:8">
      <c r="B315" s="242">
        <v>5</v>
      </c>
      <c r="C315" s="41" t="s">
        <v>638</v>
      </c>
      <c r="D315" s="240" t="s">
        <v>22</v>
      </c>
      <c r="E315" s="40">
        <v>5</v>
      </c>
      <c r="F315" s="245">
        <v>15000000</v>
      </c>
      <c r="G315" s="239">
        <f>F315*E315</f>
        <v>75000000</v>
      </c>
      <c r="H315" s="201"/>
    </row>
    <row r="316" spans="2:8">
      <c r="B316" s="242">
        <v>6</v>
      </c>
      <c r="C316" s="41" t="s">
        <v>639</v>
      </c>
      <c r="D316" s="240" t="s">
        <v>22</v>
      </c>
      <c r="E316" s="40">
        <v>4</v>
      </c>
      <c r="F316" s="245">
        <v>1000000</v>
      </c>
      <c r="G316" s="239">
        <f t="shared" ref="G316:G317" si="12">F316*E316</f>
        <v>4000000</v>
      </c>
      <c r="H316" s="201"/>
    </row>
    <row r="317" spans="2:8">
      <c r="B317" s="242">
        <v>7</v>
      </c>
      <c r="C317" s="7" t="s">
        <v>640</v>
      </c>
      <c r="D317" s="240" t="s">
        <v>22</v>
      </c>
      <c r="E317" s="40">
        <v>3</v>
      </c>
      <c r="F317" s="245">
        <v>650000</v>
      </c>
      <c r="G317" s="239">
        <f t="shared" si="12"/>
        <v>1950000</v>
      </c>
      <c r="H317" s="201"/>
    </row>
    <row r="318" spans="2:8">
      <c r="B318" s="242"/>
      <c r="C318" s="243"/>
      <c r="D318" s="236"/>
      <c r="E318" s="246"/>
      <c r="F318" s="238"/>
      <c r="G318" s="239"/>
      <c r="H318" s="201"/>
    </row>
    <row r="319" spans="2:8">
      <c r="B319" s="247"/>
      <c r="C319" s="248"/>
      <c r="D319" s="249"/>
      <c r="E319" s="250" t="s">
        <v>131</v>
      </c>
      <c r="F319" s="250"/>
      <c r="G319" s="251">
        <f>SUM(G310:G318)</f>
        <v>85450000</v>
      </c>
      <c r="H319" s="201"/>
    </row>
    <row r="320" spans="2:8">
      <c r="B320" s="247"/>
      <c r="C320" s="248"/>
      <c r="D320" s="249"/>
      <c r="E320" s="271">
        <v>0.1</v>
      </c>
      <c r="F320" s="272"/>
      <c r="G320" s="251">
        <f>G319*E320</f>
        <v>8545000</v>
      </c>
      <c r="H320" s="208">
        <f>G319+G320</f>
        <v>93995000</v>
      </c>
    </row>
    <row r="321" spans="2:8">
      <c r="B321" s="247"/>
      <c r="C321" s="248"/>
      <c r="D321" s="249"/>
      <c r="E321" s="252"/>
      <c r="F321" s="252"/>
      <c r="G321" s="253"/>
      <c r="H321" s="215"/>
    </row>
    <row r="322" spans="2:8">
      <c r="B322" s="231" t="s">
        <v>148</v>
      </c>
      <c r="C322" s="232" t="s">
        <v>603</v>
      </c>
      <c r="D322" s="233" t="s">
        <v>604</v>
      </c>
      <c r="E322" s="232" t="s">
        <v>605</v>
      </c>
      <c r="F322" s="232" t="s">
        <v>606</v>
      </c>
      <c r="G322" s="232" t="s">
        <v>607</v>
      </c>
      <c r="H322" s="201"/>
    </row>
    <row r="323" spans="2:8">
      <c r="B323" s="234"/>
      <c r="C323" s="235"/>
      <c r="D323" s="236"/>
      <c r="E323" s="237"/>
      <c r="F323" s="238"/>
      <c r="G323" s="239"/>
      <c r="H323" s="201"/>
    </row>
    <row r="324" spans="2:8">
      <c r="B324" s="234" t="s">
        <v>26</v>
      </c>
      <c r="C324" s="235" t="s">
        <v>623</v>
      </c>
      <c r="D324" s="240" t="s">
        <v>22</v>
      </c>
      <c r="E324" s="237">
        <v>32</v>
      </c>
      <c r="F324" s="241">
        <v>500000</v>
      </c>
      <c r="G324" s="239">
        <f>F324*E324</f>
        <v>16000000</v>
      </c>
      <c r="H324" s="201"/>
    </row>
    <row r="325" spans="2:8">
      <c r="B325" s="242">
        <v>1</v>
      </c>
      <c r="C325" s="243" t="s">
        <v>609</v>
      </c>
      <c r="D325" s="240"/>
      <c r="E325" s="237"/>
      <c r="F325" s="241"/>
      <c r="G325" s="239"/>
      <c r="H325" s="201"/>
    </row>
    <row r="326" spans="2:8">
      <c r="B326" s="242">
        <v>2</v>
      </c>
      <c r="C326" s="243" t="s">
        <v>610</v>
      </c>
      <c r="D326" s="240"/>
      <c r="E326" s="237"/>
      <c r="F326" s="241"/>
      <c r="G326" s="239"/>
      <c r="H326" s="201"/>
    </row>
    <row r="327" spans="2:8">
      <c r="B327" s="242">
        <v>3</v>
      </c>
      <c r="C327" s="244" t="s">
        <v>611</v>
      </c>
      <c r="D327" s="240"/>
      <c r="E327" s="237"/>
      <c r="F327" s="241"/>
      <c r="G327" s="239">
        <v>0</v>
      </c>
      <c r="H327" s="201"/>
    </row>
    <row r="328" spans="2:8">
      <c r="B328" s="242">
        <v>4</v>
      </c>
      <c r="C328" s="243" t="s">
        <v>612</v>
      </c>
      <c r="D328" s="236"/>
      <c r="E328" s="237"/>
      <c r="F328" s="238"/>
      <c r="G328" s="239"/>
      <c r="H328" s="201"/>
    </row>
    <row r="329" spans="2:8">
      <c r="B329" s="242">
        <v>5</v>
      </c>
      <c r="C329" s="41" t="s">
        <v>638</v>
      </c>
      <c r="D329" s="240" t="s">
        <v>22</v>
      </c>
      <c r="E329" s="40">
        <v>8</v>
      </c>
      <c r="F329" s="245">
        <v>15000000</v>
      </c>
      <c r="G329" s="239">
        <f>F329*E329</f>
        <v>120000000</v>
      </c>
      <c r="H329" s="201"/>
    </row>
    <row r="330" spans="2:8">
      <c r="B330" s="242">
        <v>6</v>
      </c>
      <c r="C330" s="41" t="s">
        <v>639</v>
      </c>
      <c r="D330" s="240" t="s">
        <v>22</v>
      </c>
      <c r="E330" s="40">
        <v>5</v>
      </c>
      <c r="F330" s="245">
        <v>1000000</v>
      </c>
      <c r="G330" s="239">
        <f t="shared" ref="G330:G331" si="13">F330*E330</f>
        <v>5000000</v>
      </c>
      <c r="H330" s="201"/>
    </row>
    <row r="331" spans="2:8">
      <c r="B331" s="242">
        <v>7</v>
      </c>
      <c r="C331" s="7" t="s">
        <v>640</v>
      </c>
      <c r="D331" s="240" t="s">
        <v>22</v>
      </c>
      <c r="E331" s="40">
        <v>5</v>
      </c>
      <c r="F331" s="245">
        <v>650000</v>
      </c>
      <c r="G331" s="239">
        <f t="shared" si="13"/>
        <v>3250000</v>
      </c>
      <c r="H331" s="201"/>
    </row>
    <row r="332" spans="2:8">
      <c r="B332" s="242"/>
      <c r="C332" s="243"/>
      <c r="D332" s="236"/>
      <c r="E332" s="246"/>
      <c r="F332" s="238"/>
      <c r="G332" s="239"/>
      <c r="H332" s="201"/>
    </row>
    <row r="333" spans="2:8">
      <c r="B333" s="247"/>
      <c r="C333" s="248"/>
      <c r="D333" s="249"/>
      <c r="E333" s="250" t="s">
        <v>131</v>
      </c>
      <c r="F333" s="250"/>
      <c r="G333" s="251">
        <f>SUM(G324:G332)</f>
        <v>144250000</v>
      </c>
      <c r="H333" s="201"/>
    </row>
    <row r="334" spans="2:8">
      <c r="B334" s="247"/>
      <c r="C334" s="248"/>
      <c r="D334" s="249"/>
      <c r="E334" s="271">
        <v>0.1</v>
      </c>
      <c r="F334" s="272"/>
      <c r="G334" s="251">
        <f>G333*E334</f>
        <v>14425000</v>
      </c>
      <c r="H334" s="208">
        <f>G333+G334</f>
        <v>158675000</v>
      </c>
    </row>
    <row r="335" spans="2:8">
      <c r="B335" s="247"/>
      <c r="C335" s="248"/>
      <c r="D335" s="249"/>
      <c r="E335" s="252"/>
      <c r="F335" s="252"/>
      <c r="G335" s="253"/>
      <c r="H335" s="215"/>
    </row>
    <row r="336" spans="2:8">
      <c r="B336" s="226"/>
      <c r="C336" s="41"/>
      <c r="D336" s="41"/>
      <c r="E336" s="41"/>
      <c r="F336" s="41"/>
      <c r="G336" s="41"/>
      <c r="H336" s="212">
        <f>SUM(H60:H335)</f>
        <v>1446379000</v>
      </c>
    </row>
    <row r="337" spans="2:8">
      <c r="B337" s="231" t="s">
        <v>148</v>
      </c>
      <c r="C337" s="232" t="s">
        <v>603</v>
      </c>
      <c r="D337" s="233" t="s">
        <v>604</v>
      </c>
      <c r="E337" s="232" t="s">
        <v>605</v>
      </c>
      <c r="F337" s="232" t="s">
        <v>606</v>
      </c>
      <c r="G337" s="232" t="s">
        <v>607</v>
      </c>
      <c r="H337" s="201"/>
    </row>
    <row r="338" spans="2:8">
      <c r="B338" s="234"/>
      <c r="C338" s="235"/>
      <c r="D338" s="236"/>
      <c r="E338" s="237"/>
      <c r="F338" s="238"/>
      <c r="G338" s="239"/>
      <c r="H338" s="201"/>
    </row>
    <row r="339" spans="2:8">
      <c r="B339" s="234" t="s">
        <v>26</v>
      </c>
      <c r="C339" s="235" t="s">
        <v>630</v>
      </c>
      <c r="D339" s="240" t="s">
        <v>22</v>
      </c>
      <c r="E339" s="237">
        <v>13</v>
      </c>
      <c r="F339" s="241">
        <v>500000</v>
      </c>
      <c r="G339" s="239">
        <f>F339*E339</f>
        <v>6500000</v>
      </c>
      <c r="H339" s="201"/>
    </row>
    <row r="340" spans="2:8">
      <c r="B340" s="242">
        <v>1</v>
      </c>
      <c r="C340" s="243" t="s">
        <v>609</v>
      </c>
      <c r="D340" s="240"/>
      <c r="E340" s="237"/>
      <c r="F340" s="241"/>
      <c r="G340" s="239"/>
      <c r="H340" s="201"/>
    </row>
    <row r="341" spans="2:8">
      <c r="B341" s="242">
        <v>2</v>
      </c>
      <c r="C341" s="243" t="s">
        <v>610</v>
      </c>
      <c r="D341" s="240"/>
      <c r="E341" s="237"/>
      <c r="F341" s="241"/>
      <c r="G341" s="239"/>
      <c r="H341" s="201"/>
    </row>
    <row r="342" spans="2:8">
      <c r="B342" s="242">
        <v>3</v>
      </c>
      <c r="C342" s="244" t="s">
        <v>611</v>
      </c>
      <c r="D342" s="240"/>
      <c r="E342" s="237"/>
      <c r="F342" s="241"/>
      <c r="G342" s="239">
        <v>0</v>
      </c>
      <c r="H342" s="201"/>
    </row>
    <row r="343" spans="2:8">
      <c r="B343" s="242">
        <v>4</v>
      </c>
      <c r="C343" s="243" t="s">
        <v>612</v>
      </c>
      <c r="D343" s="236"/>
      <c r="E343" s="237"/>
      <c r="F343" s="238"/>
      <c r="G343" s="239"/>
      <c r="H343" s="201"/>
    </row>
    <row r="344" spans="2:8">
      <c r="B344" s="242">
        <v>5</v>
      </c>
      <c r="C344" s="41" t="s">
        <v>638</v>
      </c>
      <c r="D344" s="240" t="s">
        <v>22</v>
      </c>
      <c r="E344" s="40">
        <v>6</v>
      </c>
      <c r="F344" s="245">
        <v>15000000</v>
      </c>
      <c r="G344" s="239">
        <f>F344*E344</f>
        <v>90000000</v>
      </c>
      <c r="H344" s="201"/>
    </row>
    <row r="345" spans="2:8">
      <c r="B345" s="242">
        <v>6</v>
      </c>
      <c r="C345" s="41" t="s">
        <v>639</v>
      </c>
      <c r="D345" s="240" t="s">
        <v>22</v>
      </c>
      <c r="E345" s="40">
        <v>4</v>
      </c>
      <c r="F345" s="245">
        <v>1000000</v>
      </c>
      <c r="G345" s="239">
        <f t="shared" ref="G345:G346" si="14">F345*E345</f>
        <v>4000000</v>
      </c>
      <c r="H345" s="201"/>
    </row>
    <row r="346" spans="2:8">
      <c r="B346" s="242">
        <v>7</v>
      </c>
      <c r="C346" s="7" t="s">
        <v>640</v>
      </c>
      <c r="D346" s="240" t="s">
        <v>22</v>
      </c>
      <c r="E346" s="40">
        <v>4</v>
      </c>
      <c r="F346" s="245">
        <v>650000</v>
      </c>
      <c r="G346" s="239">
        <f t="shared" si="14"/>
        <v>2600000</v>
      </c>
      <c r="H346" s="201"/>
    </row>
    <row r="347" spans="2:8">
      <c r="B347" s="242"/>
      <c r="C347" s="243"/>
      <c r="D347" s="236"/>
      <c r="E347" s="246"/>
      <c r="F347" s="238"/>
      <c r="G347" s="239"/>
      <c r="H347" s="201"/>
    </row>
    <row r="348" spans="2:8">
      <c r="B348" s="247"/>
      <c r="C348" s="248"/>
      <c r="D348" s="249"/>
      <c r="E348" s="250" t="s">
        <v>131</v>
      </c>
      <c r="F348" s="250"/>
      <c r="G348" s="251">
        <f>SUM(G339:G347)</f>
        <v>103100000</v>
      </c>
      <c r="H348" s="201"/>
    </row>
    <row r="349" spans="2:8">
      <c r="B349" s="247"/>
      <c r="C349" s="248"/>
      <c r="D349" s="249"/>
      <c r="E349" s="271">
        <v>0.1</v>
      </c>
      <c r="F349" s="272"/>
      <c r="G349" s="251">
        <f>G348*E349</f>
        <v>10310000</v>
      </c>
      <c r="H349" s="208">
        <f>G348+G349</f>
        <v>113410000</v>
      </c>
    </row>
    <row r="350" spans="2:8">
      <c r="B350" s="226"/>
      <c r="C350" s="41"/>
      <c r="D350" s="41"/>
      <c r="E350" s="41"/>
      <c r="F350" s="41"/>
      <c r="G350" s="41"/>
      <c r="H350" s="201"/>
    </row>
    <row r="351" spans="2:8">
      <c r="B351" s="231" t="s">
        <v>148</v>
      </c>
      <c r="C351" s="232" t="s">
        <v>603</v>
      </c>
      <c r="D351" s="233" t="s">
        <v>604</v>
      </c>
      <c r="E351" s="232" t="s">
        <v>605</v>
      </c>
      <c r="F351" s="232" t="s">
        <v>606</v>
      </c>
      <c r="G351" s="232" t="s">
        <v>607</v>
      </c>
      <c r="H351" s="201"/>
    </row>
    <row r="352" spans="2:8">
      <c r="B352" s="234"/>
      <c r="C352" s="235"/>
      <c r="D352" s="236"/>
      <c r="E352" s="237"/>
      <c r="F352" s="238"/>
      <c r="G352" s="239"/>
      <c r="H352" s="201"/>
    </row>
    <row r="353" spans="2:8">
      <c r="B353" s="234" t="s">
        <v>26</v>
      </c>
      <c r="C353" s="235" t="s">
        <v>631</v>
      </c>
      <c r="D353" s="240" t="s">
        <v>22</v>
      </c>
      <c r="E353" s="237">
        <v>13</v>
      </c>
      <c r="F353" s="241">
        <v>500000</v>
      </c>
      <c r="G353" s="239">
        <f>F353*E353</f>
        <v>6500000</v>
      </c>
      <c r="H353" s="201"/>
    </row>
    <row r="354" spans="2:8">
      <c r="B354" s="242">
        <v>1</v>
      </c>
      <c r="C354" s="243" t="s">
        <v>609</v>
      </c>
      <c r="D354" s="240"/>
      <c r="E354" s="237"/>
      <c r="F354" s="241"/>
      <c r="G354" s="239"/>
      <c r="H354" s="201"/>
    </row>
    <row r="355" spans="2:8">
      <c r="B355" s="242">
        <v>2</v>
      </c>
      <c r="C355" s="243" t="s">
        <v>610</v>
      </c>
      <c r="D355" s="240"/>
      <c r="E355" s="237"/>
      <c r="F355" s="241"/>
      <c r="G355" s="239"/>
      <c r="H355" s="201"/>
    </row>
    <row r="356" spans="2:8">
      <c r="B356" s="242">
        <v>3</v>
      </c>
      <c r="C356" s="244" t="s">
        <v>611</v>
      </c>
      <c r="D356" s="240"/>
      <c r="E356" s="237"/>
      <c r="F356" s="241"/>
      <c r="G356" s="239">
        <v>0</v>
      </c>
      <c r="H356" s="201"/>
    </row>
    <row r="357" spans="2:8">
      <c r="B357" s="242">
        <v>4</v>
      </c>
      <c r="C357" s="243" t="s">
        <v>612</v>
      </c>
      <c r="D357" s="236"/>
      <c r="E357" s="237"/>
      <c r="F357" s="238"/>
      <c r="G357" s="239"/>
      <c r="H357" s="201"/>
    </row>
    <row r="358" spans="2:8">
      <c r="B358" s="242">
        <v>5</v>
      </c>
      <c r="C358" s="41" t="s">
        <v>638</v>
      </c>
      <c r="D358" s="240" t="s">
        <v>22</v>
      </c>
      <c r="E358" s="40">
        <v>5</v>
      </c>
      <c r="F358" s="245">
        <v>15000000</v>
      </c>
      <c r="G358" s="239">
        <f>F358*E358</f>
        <v>75000000</v>
      </c>
      <c r="H358" s="201"/>
    </row>
    <row r="359" spans="2:8">
      <c r="B359" s="242">
        <v>6</v>
      </c>
      <c r="C359" s="41" t="s">
        <v>639</v>
      </c>
      <c r="D359" s="240" t="s">
        <v>22</v>
      </c>
      <c r="E359" s="40">
        <v>4</v>
      </c>
      <c r="F359" s="245">
        <v>1000000</v>
      </c>
      <c r="G359" s="239">
        <f t="shared" ref="G359:G360" si="15">F359*E359</f>
        <v>4000000</v>
      </c>
      <c r="H359" s="201"/>
    </row>
    <row r="360" spans="2:8">
      <c r="B360" s="242">
        <v>7</v>
      </c>
      <c r="C360" s="7" t="s">
        <v>640</v>
      </c>
      <c r="D360" s="240" t="s">
        <v>22</v>
      </c>
      <c r="E360" s="40">
        <v>4</v>
      </c>
      <c r="F360" s="245">
        <v>650000</v>
      </c>
      <c r="G360" s="239">
        <f t="shared" si="15"/>
        <v>2600000</v>
      </c>
      <c r="H360" s="201"/>
    </row>
    <row r="361" spans="2:8">
      <c r="B361" s="242"/>
      <c r="C361" s="243"/>
      <c r="D361" s="236"/>
      <c r="E361" s="246"/>
      <c r="F361" s="238"/>
      <c r="G361" s="239"/>
      <c r="H361" s="201"/>
    </row>
    <row r="362" spans="2:8">
      <c r="B362" s="247"/>
      <c r="C362" s="248"/>
      <c r="D362" s="249"/>
      <c r="E362" s="250" t="s">
        <v>131</v>
      </c>
      <c r="F362" s="250"/>
      <c r="G362" s="251">
        <f>SUM(G353:G361)</f>
        <v>88100000</v>
      </c>
      <c r="H362" s="201"/>
    </row>
    <row r="363" spans="2:8">
      <c r="B363" s="247"/>
      <c r="C363" s="248"/>
      <c r="D363" s="249"/>
      <c r="E363" s="271">
        <v>0.1</v>
      </c>
      <c r="F363" s="272"/>
      <c r="G363" s="251">
        <f>G362*E363</f>
        <v>8810000</v>
      </c>
      <c r="H363" s="208">
        <f>G362+G363</f>
        <v>96910000</v>
      </c>
    </row>
    <row r="364" spans="2:8">
      <c r="B364" s="226"/>
      <c r="C364" s="41"/>
      <c r="D364" s="41"/>
      <c r="E364" s="41"/>
      <c r="F364" s="41"/>
      <c r="G364" s="41"/>
      <c r="H364" s="201"/>
    </row>
    <row r="365" spans="2:8">
      <c r="B365" s="231" t="s">
        <v>148</v>
      </c>
      <c r="C365" s="232" t="s">
        <v>603</v>
      </c>
      <c r="D365" s="233" t="s">
        <v>604</v>
      </c>
      <c r="E365" s="232" t="s">
        <v>605</v>
      </c>
      <c r="F365" s="232" t="s">
        <v>606</v>
      </c>
      <c r="G365" s="232" t="s">
        <v>607</v>
      </c>
      <c r="H365" s="201"/>
    </row>
    <row r="366" spans="2:8">
      <c r="B366" s="234"/>
      <c r="C366" s="235"/>
      <c r="D366" s="236"/>
      <c r="E366" s="237"/>
      <c r="F366" s="238"/>
      <c r="G366" s="239"/>
      <c r="H366" s="201"/>
    </row>
    <row r="367" spans="2:8">
      <c r="B367" s="234" t="s">
        <v>26</v>
      </c>
      <c r="C367" s="235" t="s">
        <v>632</v>
      </c>
      <c r="D367" s="240" t="s">
        <v>22</v>
      </c>
      <c r="E367" s="237">
        <v>16</v>
      </c>
      <c r="F367" s="241">
        <v>500000</v>
      </c>
      <c r="G367" s="239">
        <f>F367*E367</f>
        <v>8000000</v>
      </c>
      <c r="H367" s="201"/>
    </row>
    <row r="368" spans="2:8">
      <c r="B368" s="242">
        <v>1</v>
      </c>
      <c r="C368" s="243" t="s">
        <v>609</v>
      </c>
      <c r="D368" s="240"/>
      <c r="E368" s="237"/>
      <c r="F368" s="241"/>
      <c r="G368" s="239"/>
      <c r="H368" s="201"/>
    </row>
    <row r="369" spans="2:8">
      <c r="B369" s="242">
        <v>2</v>
      </c>
      <c r="C369" s="243" t="s">
        <v>610</v>
      </c>
      <c r="D369" s="240"/>
      <c r="E369" s="237"/>
      <c r="F369" s="241"/>
      <c r="G369" s="239"/>
      <c r="H369" s="201"/>
    </row>
    <row r="370" spans="2:8">
      <c r="B370" s="242">
        <v>3</v>
      </c>
      <c r="C370" s="244" t="s">
        <v>611</v>
      </c>
      <c r="D370" s="240"/>
      <c r="E370" s="237"/>
      <c r="F370" s="241"/>
      <c r="G370" s="239">
        <v>0</v>
      </c>
      <c r="H370" s="201"/>
    </row>
    <row r="371" spans="2:8">
      <c r="B371" s="242">
        <v>4</v>
      </c>
      <c r="C371" s="243" t="s">
        <v>612</v>
      </c>
      <c r="D371" s="236"/>
      <c r="E371" s="237"/>
      <c r="F371" s="238"/>
      <c r="G371" s="239"/>
      <c r="H371" s="201"/>
    </row>
    <row r="372" spans="2:8">
      <c r="B372" s="242">
        <v>5</v>
      </c>
      <c r="C372" s="41" t="s">
        <v>638</v>
      </c>
      <c r="D372" s="240" t="s">
        <v>22</v>
      </c>
      <c r="E372" s="40">
        <v>5</v>
      </c>
      <c r="F372" s="245">
        <v>15000000</v>
      </c>
      <c r="G372" s="239">
        <f>F372*E372</f>
        <v>75000000</v>
      </c>
      <c r="H372" s="201"/>
    </row>
    <row r="373" spans="2:8">
      <c r="B373" s="242">
        <v>6</v>
      </c>
      <c r="C373" s="41" t="s">
        <v>639</v>
      </c>
      <c r="D373" s="240" t="s">
        <v>22</v>
      </c>
      <c r="E373" s="40">
        <v>4</v>
      </c>
      <c r="F373" s="245">
        <v>1000000</v>
      </c>
      <c r="G373" s="239">
        <f t="shared" ref="G373:G374" si="16">F373*E373</f>
        <v>4000000</v>
      </c>
      <c r="H373" s="201"/>
    </row>
    <row r="374" spans="2:8">
      <c r="B374" s="242">
        <v>7</v>
      </c>
      <c r="C374" s="7" t="s">
        <v>640</v>
      </c>
      <c r="D374" s="240" t="s">
        <v>22</v>
      </c>
      <c r="E374" s="40">
        <v>4</v>
      </c>
      <c r="F374" s="245">
        <v>650000</v>
      </c>
      <c r="G374" s="239">
        <f t="shared" si="16"/>
        <v>2600000</v>
      </c>
      <c r="H374" s="201"/>
    </row>
    <row r="375" spans="2:8">
      <c r="B375" s="242"/>
      <c r="C375" s="243"/>
      <c r="D375" s="236"/>
      <c r="E375" s="246"/>
      <c r="F375" s="238"/>
      <c r="G375" s="239"/>
      <c r="H375" s="201"/>
    </row>
    <row r="376" spans="2:8">
      <c r="B376" s="247"/>
      <c r="C376" s="248"/>
      <c r="D376" s="249"/>
      <c r="E376" s="250" t="s">
        <v>131</v>
      </c>
      <c r="F376" s="250"/>
      <c r="G376" s="251">
        <f>SUM(G367:G375)</f>
        <v>89600000</v>
      </c>
      <c r="H376" s="201"/>
    </row>
    <row r="377" spans="2:8">
      <c r="B377" s="247"/>
      <c r="C377" s="248"/>
      <c r="D377" s="249"/>
      <c r="E377" s="271">
        <v>0.1</v>
      </c>
      <c r="F377" s="272"/>
      <c r="G377" s="251">
        <f>G376*E377</f>
        <v>8960000</v>
      </c>
      <c r="H377" s="208">
        <f>G376+G377</f>
        <v>98560000</v>
      </c>
    </row>
    <row r="378" spans="2:8">
      <c r="B378" s="226"/>
      <c r="C378" s="41"/>
      <c r="D378" s="41"/>
      <c r="E378" s="41"/>
      <c r="F378" s="41"/>
      <c r="G378" s="41"/>
      <c r="H378" s="201"/>
    </row>
    <row r="379" spans="2:8">
      <c r="B379" s="231" t="s">
        <v>148</v>
      </c>
      <c r="C379" s="232" t="s">
        <v>603</v>
      </c>
      <c r="D379" s="233" t="s">
        <v>604</v>
      </c>
      <c r="E379" s="232" t="s">
        <v>605</v>
      </c>
      <c r="F379" s="232" t="s">
        <v>606</v>
      </c>
      <c r="G379" s="232" t="s">
        <v>607</v>
      </c>
      <c r="H379" s="201"/>
    </row>
    <row r="380" spans="2:8">
      <c r="B380" s="234"/>
      <c r="C380" s="235"/>
      <c r="D380" s="236"/>
      <c r="E380" s="237"/>
      <c r="F380" s="238"/>
      <c r="G380" s="239"/>
      <c r="H380" s="201"/>
    </row>
    <row r="381" spans="2:8">
      <c r="B381" s="234" t="s">
        <v>26</v>
      </c>
      <c r="C381" s="235" t="s">
        <v>641</v>
      </c>
      <c r="D381" s="240" t="s">
        <v>22</v>
      </c>
      <c r="E381" s="237">
        <v>6</v>
      </c>
      <c r="F381" s="241">
        <v>500000</v>
      </c>
      <c r="G381" s="239">
        <f>F381*E381</f>
        <v>3000000</v>
      </c>
      <c r="H381" s="201"/>
    </row>
    <row r="382" spans="2:8">
      <c r="B382" s="242">
        <v>1</v>
      </c>
      <c r="C382" s="243" t="s">
        <v>609</v>
      </c>
      <c r="D382" s="240"/>
      <c r="E382" s="237"/>
      <c r="F382" s="241"/>
      <c r="G382" s="239"/>
      <c r="H382" s="201"/>
    </row>
    <row r="383" spans="2:8">
      <c r="B383" s="242">
        <v>2</v>
      </c>
      <c r="C383" s="243" t="s">
        <v>610</v>
      </c>
      <c r="D383" s="240"/>
      <c r="E383" s="237"/>
      <c r="F383" s="241"/>
      <c r="G383" s="239"/>
      <c r="H383" s="201"/>
    </row>
    <row r="384" spans="2:8">
      <c r="B384" s="242">
        <v>3</v>
      </c>
      <c r="C384" s="244" t="s">
        <v>611</v>
      </c>
      <c r="D384" s="240"/>
      <c r="E384" s="237"/>
      <c r="F384" s="241"/>
      <c r="G384" s="239">
        <v>0</v>
      </c>
      <c r="H384" s="201"/>
    </row>
    <row r="385" spans="2:8">
      <c r="B385" s="242">
        <v>4</v>
      </c>
      <c r="C385" s="243" t="s">
        <v>612</v>
      </c>
      <c r="D385" s="236"/>
      <c r="E385" s="237"/>
      <c r="F385" s="238"/>
      <c r="G385" s="239"/>
      <c r="H385" s="201"/>
    </row>
    <row r="386" spans="2:8">
      <c r="B386" s="242">
        <v>5</v>
      </c>
      <c r="C386" s="41" t="s">
        <v>638</v>
      </c>
      <c r="D386" s="240" t="s">
        <v>22</v>
      </c>
      <c r="E386" s="40">
        <v>3</v>
      </c>
      <c r="F386" s="245">
        <v>15000000</v>
      </c>
      <c r="G386" s="239">
        <f>F386*E386</f>
        <v>45000000</v>
      </c>
      <c r="H386" s="201"/>
    </row>
    <row r="387" spans="2:8">
      <c r="B387" s="242">
        <v>6</v>
      </c>
      <c r="C387" s="41" t="s">
        <v>639</v>
      </c>
      <c r="D387" s="240" t="s">
        <v>22</v>
      </c>
      <c r="E387" s="40">
        <v>4</v>
      </c>
      <c r="F387" s="245">
        <v>1000000</v>
      </c>
      <c r="G387" s="239">
        <f t="shared" ref="G387:G388" si="17">F387*E387</f>
        <v>4000000</v>
      </c>
      <c r="H387" s="201"/>
    </row>
    <row r="388" spans="2:8">
      <c r="B388" s="242">
        <v>7</v>
      </c>
      <c r="C388" s="7" t="s">
        <v>640</v>
      </c>
      <c r="D388" s="240" t="s">
        <v>22</v>
      </c>
      <c r="E388" s="40">
        <v>2</v>
      </c>
      <c r="F388" s="245">
        <v>650000</v>
      </c>
      <c r="G388" s="239">
        <f t="shared" si="17"/>
        <v>1300000</v>
      </c>
      <c r="H388" s="201"/>
    </row>
    <row r="389" spans="2:8">
      <c r="B389" s="242"/>
      <c r="C389" s="243"/>
      <c r="D389" s="236"/>
      <c r="E389" s="246"/>
      <c r="F389" s="238"/>
      <c r="G389" s="239"/>
      <c r="H389" s="201"/>
    </row>
    <row r="390" spans="2:8">
      <c r="B390" s="247"/>
      <c r="C390" s="248"/>
      <c r="D390" s="249"/>
      <c r="E390" s="250" t="s">
        <v>131</v>
      </c>
      <c r="F390" s="250"/>
      <c r="G390" s="251">
        <f>SUM(G381:G389)</f>
        <v>53300000</v>
      </c>
      <c r="H390" s="201"/>
    </row>
    <row r="391" spans="2:8">
      <c r="B391" s="247"/>
      <c r="C391" s="248"/>
      <c r="D391" s="249"/>
      <c r="E391" s="271">
        <v>0.1</v>
      </c>
      <c r="F391" s="272"/>
      <c r="G391" s="251">
        <f>G390*E391</f>
        <v>5330000</v>
      </c>
      <c r="H391" s="208">
        <f>G390+G391</f>
        <v>58630000</v>
      </c>
    </row>
    <row r="392" spans="2:8">
      <c r="B392" s="226"/>
      <c r="C392" s="41"/>
      <c r="D392" s="41"/>
      <c r="E392" s="41"/>
      <c r="F392" s="41"/>
      <c r="G392" s="41"/>
      <c r="H392" s="201"/>
    </row>
    <row r="393" spans="2:8">
      <c r="B393" s="231" t="s">
        <v>148</v>
      </c>
      <c r="C393" s="232" t="s">
        <v>603</v>
      </c>
      <c r="D393" s="233" t="s">
        <v>604</v>
      </c>
      <c r="E393" s="232" t="s">
        <v>605</v>
      </c>
      <c r="F393" s="232" t="s">
        <v>606</v>
      </c>
      <c r="G393" s="232" t="s">
        <v>607</v>
      </c>
      <c r="H393" s="201"/>
    </row>
    <row r="394" spans="2:8">
      <c r="B394" s="234"/>
      <c r="C394" s="235"/>
      <c r="D394" s="236"/>
      <c r="E394" s="237"/>
      <c r="F394" s="238"/>
      <c r="G394" s="239"/>
      <c r="H394" s="201"/>
    </row>
    <row r="395" spans="2:8">
      <c r="B395" s="234" t="s">
        <v>26</v>
      </c>
      <c r="C395" s="235" t="s">
        <v>633</v>
      </c>
      <c r="D395" s="240" t="s">
        <v>22</v>
      </c>
      <c r="E395" s="237">
        <v>32</v>
      </c>
      <c r="F395" s="241">
        <v>500000</v>
      </c>
      <c r="G395" s="239">
        <f>F395*E395</f>
        <v>16000000</v>
      </c>
      <c r="H395" s="201"/>
    </row>
    <row r="396" spans="2:8">
      <c r="B396" s="242">
        <v>1</v>
      </c>
      <c r="C396" s="243" t="s">
        <v>609</v>
      </c>
      <c r="D396" s="240"/>
      <c r="E396" s="237"/>
      <c r="F396" s="241"/>
      <c r="G396" s="239"/>
      <c r="H396" s="201"/>
    </row>
    <row r="397" spans="2:8">
      <c r="B397" s="242">
        <v>2</v>
      </c>
      <c r="C397" s="243" t="s">
        <v>610</v>
      </c>
      <c r="D397" s="240"/>
      <c r="E397" s="237"/>
      <c r="F397" s="241"/>
      <c r="G397" s="239"/>
      <c r="H397" s="201"/>
    </row>
    <row r="398" spans="2:8">
      <c r="B398" s="242">
        <v>3</v>
      </c>
      <c r="C398" s="244" t="s">
        <v>611</v>
      </c>
      <c r="D398" s="240"/>
      <c r="E398" s="237"/>
      <c r="F398" s="241"/>
      <c r="G398" s="239">
        <v>0</v>
      </c>
      <c r="H398" s="201"/>
    </row>
    <row r="399" spans="2:8">
      <c r="B399" s="242">
        <v>4</v>
      </c>
      <c r="C399" s="243" t="s">
        <v>612</v>
      </c>
      <c r="D399" s="236"/>
      <c r="E399" s="237"/>
      <c r="F399" s="238"/>
      <c r="G399" s="239"/>
      <c r="H399" s="201"/>
    </row>
    <row r="400" spans="2:8">
      <c r="B400" s="242">
        <v>5</v>
      </c>
      <c r="C400" s="41" t="s">
        <v>638</v>
      </c>
      <c r="D400" s="240" t="s">
        <v>22</v>
      </c>
      <c r="E400" s="40">
        <v>5</v>
      </c>
      <c r="F400" s="245">
        <v>15000000</v>
      </c>
      <c r="G400" s="239">
        <f>F400*E400</f>
        <v>75000000</v>
      </c>
      <c r="H400" s="201"/>
    </row>
    <row r="401" spans="2:8">
      <c r="B401" s="242">
        <v>6</v>
      </c>
      <c r="C401" s="41" t="s">
        <v>639</v>
      </c>
      <c r="D401" s="240" t="s">
        <v>22</v>
      </c>
      <c r="E401" s="40">
        <v>4</v>
      </c>
      <c r="F401" s="245">
        <v>1000000</v>
      </c>
      <c r="G401" s="239">
        <f t="shared" ref="G401:G402" si="18">F401*E401</f>
        <v>4000000</v>
      </c>
      <c r="H401" s="201"/>
    </row>
    <row r="402" spans="2:8">
      <c r="B402" s="242">
        <v>7</v>
      </c>
      <c r="C402" s="7" t="s">
        <v>640</v>
      </c>
      <c r="D402" s="240" t="s">
        <v>22</v>
      </c>
      <c r="E402" s="40">
        <v>9</v>
      </c>
      <c r="F402" s="245">
        <v>650000</v>
      </c>
      <c r="G402" s="239">
        <f t="shared" si="18"/>
        <v>5850000</v>
      </c>
      <c r="H402" s="201"/>
    </row>
    <row r="403" spans="2:8">
      <c r="B403" s="242"/>
      <c r="C403" s="243"/>
      <c r="D403" s="236"/>
      <c r="E403" s="246"/>
      <c r="F403" s="238"/>
      <c r="G403" s="239"/>
      <c r="H403" s="201"/>
    </row>
    <row r="404" spans="2:8">
      <c r="B404" s="247"/>
      <c r="C404" s="248"/>
      <c r="D404" s="249"/>
      <c r="E404" s="250" t="s">
        <v>131</v>
      </c>
      <c r="F404" s="250"/>
      <c r="G404" s="251">
        <f>SUM(G395:G403)</f>
        <v>100850000</v>
      </c>
      <c r="H404" s="201"/>
    </row>
    <row r="405" spans="2:8">
      <c r="B405" s="247"/>
      <c r="C405" s="248"/>
      <c r="D405" s="249"/>
      <c r="E405" s="271">
        <v>0.1</v>
      </c>
      <c r="F405" s="272"/>
      <c r="G405" s="251">
        <f>G404*E405</f>
        <v>10085000</v>
      </c>
      <c r="H405" s="208">
        <f>G404+G405</f>
        <v>110935000</v>
      </c>
    </row>
    <row r="406" spans="2:8">
      <c r="B406" s="226"/>
      <c r="C406" s="41"/>
      <c r="D406" s="41"/>
      <c r="E406" s="41"/>
      <c r="F406" s="41"/>
      <c r="G406" s="41"/>
      <c r="H406" s="201"/>
    </row>
    <row r="407" spans="2:8">
      <c r="B407" s="231" t="s">
        <v>148</v>
      </c>
      <c r="C407" s="232" t="s">
        <v>603</v>
      </c>
      <c r="D407" s="233" t="s">
        <v>604</v>
      </c>
      <c r="E407" s="232" t="s">
        <v>605</v>
      </c>
      <c r="F407" s="232" t="s">
        <v>606</v>
      </c>
      <c r="G407" s="232" t="s">
        <v>607</v>
      </c>
      <c r="H407" s="201"/>
    </row>
    <row r="408" spans="2:8">
      <c r="B408" s="234"/>
      <c r="C408" s="235"/>
      <c r="D408" s="236"/>
      <c r="E408" s="237"/>
      <c r="F408" s="238"/>
      <c r="G408" s="239"/>
      <c r="H408" s="201"/>
    </row>
    <row r="409" spans="2:8">
      <c r="B409" s="234" t="s">
        <v>26</v>
      </c>
      <c r="C409" s="235" t="s">
        <v>634</v>
      </c>
      <c r="D409" s="240" t="s">
        <v>22</v>
      </c>
      <c r="E409" s="237">
        <v>14</v>
      </c>
      <c r="F409" s="241">
        <v>500000</v>
      </c>
      <c r="G409" s="239">
        <f>F409*E409</f>
        <v>7000000</v>
      </c>
      <c r="H409" s="201"/>
    </row>
    <row r="410" spans="2:8">
      <c r="B410" s="242">
        <v>1</v>
      </c>
      <c r="C410" s="243" t="s">
        <v>609</v>
      </c>
      <c r="D410" s="240"/>
      <c r="E410" s="237"/>
      <c r="F410" s="241"/>
      <c r="G410" s="239"/>
      <c r="H410" s="201"/>
    </row>
    <row r="411" spans="2:8">
      <c r="B411" s="242">
        <v>2</v>
      </c>
      <c r="C411" s="243" t="s">
        <v>610</v>
      </c>
      <c r="D411" s="240"/>
      <c r="E411" s="237"/>
      <c r="F411" s="241"/>
      <c r="G411" s="239"/>
      <c r="H411" s="201"/>
    </row>
    <row r="412" spans="2:8">
      <c r="B412" s="242">
        <v>3</v>
      </c>
      <c r="C412" s="244" t="s">
        <v>611</v>
      </c>
      <c r="D412" s="240"/>
      <c r="E412" s="237"/>
      <c r="F412" s="241"/>
      <c r="G412" s="239">
        <v>0</v>
      </c>
      <c r="H412" s="201"/>
    </row>
    <row r="413" spans="2:8">
      <c r="B413" s="242">
        <v>4</v>
      </c>
      <c r="C413" s="243" t="s">
        <v>612</v>
      </c>
      <c r="D413" s="236"/>
      <c r="E413" s="237"/>
      <c r="F413" s="238"/>
      <c r="G413" s="239"/>
      <c r="H413" s="201"/>
    </row>
    <row r="414" spans="2:8">
      <c r="B414" s="242">
        <v>5</v>
      </c>
      <c r="C414" s="41" t="s">
        <v>638</v>
      </c>
      <c r="D414" s="240" t="s">
        <v>22</v>
      </c>
      <c r="E414" s="40">
        <v>5</v>
      </c>
      <c r="F414" s="245">
        <v>15000000</v>
      </c>
      <c r="G414" s="239">
        <f>F414*E414</f>
        <v>75000000</v>
      </c>
      <c r="H414" s="201"/>
    </row>
    <row r="415" spans="2:8">
      <c r="B415" s="242">
        <v>6</v>
      </c>
      <c r="C415" s="41" t="s">
        <v>639</v>
      </c>
      <c r="D415" s="240" t="s">
        <v>22</v>
      </c>
      <c r="E415" s="40">
        <v>4</v>
      </c>
      <c r="F415" s="245">
        <v>1000000</v>
      </c>
      <c r="G415" s="239">
        <f t="shared" ref="G415:G416" si="19">F415*E415</f>
        <v>4000000</v>
      </c>
      <c r="H415" s="201"/>
    </row>
    <row r="416" spans="2:8">
      <c r="B416" s="242">
        <v>7</v>
      </c>
      <c r="C416" s="7" t="s">
        <v>640</v>
      </c>
      <c r="D416" s="240" t="s">
        <v>22</v>
      </c>
      <c r="E416" s="40">
        <v>3</v>
      </c>
      <c r="F416" s="245">
        <v>650000</v>
      </c>
      <c r="G416" s="239">
        <f t="shared" si="19"/>
        <v>1950000</v>
      </c>
      <c r="H416" s="201"/>
    </row>
    <row r="417" spans="2:8">
      <c r="B417" s="242"/>
      <c r="C417" s="243"/>
      <c r="D417" s="236"/>
      <c r="E417" s="246"/>
      <c r="F417" s="238"/>
      <c r="G417" s="239"/>
      <c r="H417" s="201"/>
    </row>
    <row r="418" spans="2:8">
      <c r="B418" s="247"/>
      <c r="C418" s="248"/>
      <c r="D418" s="249"/>
      <c r="E418" s="250" t="s">
        <v>131</v>
      </c>
      <c r="F418" s="250"/>
      <c r="G418" s="251">
        <f>SUM(G409:G417)</f>
        <v>87950000</v>
      </c>
      <c r="H418" s="201"/>
    </row>
    <row r="419" spans="2:8">
      <c r="B419" s="247"/>
      <c r="C419" s="248"/>
      <c r="D419" s="249"/>
      <c r="E419" s="271">
        <v>0.1</v>
      </c>
      <c r="F419" s="272"/>
      <c r="G419" s="251">
        <f>G418*E419</f>
        <v>8795000</v>
      </c>
      <c r="H419" s="208">
        <f>G418+G419</f>
        <v>96745000</v>
      </c>
    </row>
    <row r="420" spans="2:8">
      <c r="B420" s="226"/>
      <c r="C420" s="41"/>
      <c r="D420" s="41"/>
      <c r="E420" s="41"/>
      <c r="F420" s="41"/>
      <c r="G420" s="41"/>
      <c r="H420" s="201"/>
    </row>
    <row r="421" spans="2:8">
      <c r="B421" s="231" t="s">
        <v>148</v>
      </c>
      <c r="C421" s="232" t="s">
        <v>603</v>
      </c>
      <c r="D421" s="233" t="s">
        <v>604</v>
      </c>
      <c r="E421" s="232" t="s">
        <v>605</v>
      </c>
      <c r="F421" s="232" t="s">
        <v>606</v>
      </c>
      <c r="G421" s="232" t="s">
        <v>607</v>
      </c>
      <c r="H421" s="201"/>
    </row>
    <row r="422" spans="2:8">
      <c r="B422" s="234"/>
      <c r="C422" s="235"/>
      <c r="D422" s="236"/>
      <c r="E422" s="237"/>
      <c r="F422" s="238"/>
      <c r="G422" s="239"/>
      <c r="H422" s="201"/>
    </row>
    <row r="423" spans="2:8">
      <c r="B423" s="234" t="s">
        <v>26</v>
      </c>
      <c r="C423" s="235" t="s">
        <v>635</v>
      </c>
      <c r="D423" s="240" t="s">
        <v>22</v>
      </c>
      <c r="E423" s="237">
        <v>8</v>
      </c>
      <c r="F423" s="241">
        <v>500000</v>
      </c>
      <c r="G423" s="239">
        <f>F423*E423</f>
        <v>4000000</v>
      </c>
      <c r="H423" s="201"/>
    </row>
    <row r="424" spans="2:8">
      <c r="B424" s="242">
        <v>1</v>
      </c>
      <c r="C424" s="243" t="s">
        <v>609</v>
      </c>
      <c r="D424" s="240"/>
      <c r="E424" s="237"/>
      <c r="F424" s="241"/>
      <c r="G424" s="239"/>
      <c r="H424" s="201"/>
    </row>
    <row r="425" spans="2:8">
      <c r="B425" s="242">
        <v>2</v>
      </c>
      <c r="C425" s="243" t="s">
        <v>610</v>
      </c>
      <c r="D425" s="240"/>
      <c r="E425" s="237"/>
      <c r="F425" s="241"/>
      <c r="G425" s="239"/>
      <c r="H425" s="201"/>
    </row>
    <row r="426" spans="2:8">
      <c r="B426" s="242">
        <v>3</v>
      </c>
      <c r="C426" s="244" t="s">
        <v>611</v>
      </c>
      <c r="D426" s="240"/>
      <c r="E426" s="237"/>
      <c r="F426" s="241"/>
      <c r="G426" s="239">
        <v>0</v>
      </c>
      <c r="H426" s="201"/>
    </row>
    <row r="427" spans="2:8">
      <c r="B427" s="242">
        <v>4</v>
      </c>
      <c r="C427" s="243" t="s">
        <v>612</v>
      </c>
      <c r="D427" s="236"/>
      <c r="E427" s="237"/>
      <c r="F427" s="238"/>
      <c r="G427" s="239"/>
      <c r="H427" s="201"/>
    </row>
    <row r="428" spans="2:8">
      <c r="B428" s="242">
        <v>5</v>
      </c>
      <c r="C428" s="41" t="s">
        <v>638</v>
      </c>
      <c r="D428" s="240" t="s">
        <v>22</v>
      </c>
      <c r="E428" s="40">
        <v>5</v>
      </c>
      <c r="F428" s="245">
        <v>15000000</v>
      </c>
      <c r="G428" s="239">
        <f>F428*E428</f>
        <v>75000000</v>
      </c>
      <c r="H428" s="201"/>
    </row>
    <row r="429" spans="2:8">
      <c r="B429" s="242">
        <v>6</v>
      </c>
      <c r="C429" s="41" t="s">
        <v>639</v>
      </c>
      <c r="D429" s="240" t="s">
        <v>22</v>
      </c>
      <c r="E429" s="40">
        <v>4</v>
      </c>
      <c r="F429" s="245">
        <v>1000000</v>
      </c>
      <c r="G429" s="239">
        <f t="shared" ref="G429:G430" si="20">F429*E429</f>
        <v>4000000</v>
      </c>
      <c r="H429" s="201"/>
    </row>
    <row r="430" spans="2:8">
      <c r="B430" s="242">
        <v>7</v>
      </c>
      <c r="C430" s="7" t="s">
        <v>640</v>
      </c>
      <c r="D430" s="240" t="s">
        <v>22</v>
      </c>
      <c r="E430" s="40">
        <v>4</v>
      </c>
      <c r="F430" s="245">
        <v>650000</v>
      </c>
      <c r="G430" s="239">
        <f t="shared" si="20"/>
        <v>2600000</v>
      </c>
      <c r="H430" s="201"/>
    </row>
    <row r="431" spans="2:8">
      <c r="B431" s="242"/>
      <c r="C431" s="243"/>
      <c r="D431" s="236"/>
      <c r="E431" s="246"/>
      <c r="F431" s="238"/>
      <c r="G431" s="239"/>
      <c r="H431" s="201"/>
    </row>
    <row r="432" spans="2:8">
      <c r="B432" s="247"/>
      <c r="C432" s="248"/>
      <c r="D432" s="249"/>
      <c r="E432" s="250" t="s">
        <v>131</v>
      </c>
      <c r="F432" s="250"/>
      <c r="G432" s="251">
        <f>SUM(G423:G431)</f>
        <v>85600000</v>
      </c>
      <c r="H432" s="201"/>
    </row>
    <row r="433" spans="2:8">
      <c r="B433" s="247"/>
      <c r="C433" s="248"/>
      <c r="D433" s="249"/>
      <c r="E433" s="271">
        <v>0.1</v>
      </c>
      <c r="F433" s="272"/>
      <c r="G433" s="251">
        <f>G432*E433</f>
        <v>8560000</v>
      </c>
      <c r="H433" s="208">
        <f>G432+G433</f>
        <v>94160000</v>
      </c>
    </row>
    <row r="434" spans="2:8">
      <c r="B434" s="226"/>
      <c r="C434" s="41"/>
      <c r="D434" s="41"/>
      <c r="E434" s="41"/>
      <c r="F434" s="41"/>
      <c r="G434" s="41"/>
      <c r="H434" s="201"/>
    </row>
    <row r="435" spans="2:8">
      <c r="B435" s="231" t="s">
        <v>148</v>
      </c>
      <c r="C435" s="232" t="s">
        <v>603</v>
      </c>
      <c r="D435" s="233" t="s">
        <v>604</v>
      </c>
      <c r="E435" s="232" t="s">
        <v>605</v>
      </c>
      <c r="F435" s="232" t="s">
        <v>606</v>
      </c>
      <c r="G435" s="232" t="s">
        <v>607</v>
      </c>
      <c r="H435" s="201"/>
    </row>
    <row r="436" spans="2:8">
      <c r="B436" s="234"/>
      <c r="C436" s="235"/>
      <c r="D436" s="236"/>
      <c r="E436" s="237"/>
      <c r="F436" s="238"/>
      <c r="G436" s="239"/>
      <c r="H436" s="201"/>
    </row>
    <row r="437" spans="2:8">
      <c r="B437" s="234" t="s">
        <v>26</v>
      </c>
      <c r="C437" s="235" t="s">
        <v>636</v>
      </c>
      <c r="D437" s="240" t="s">
        <v>22</v>
      </c>
      <c r="E437" s="237">
        <v>31</v>
      </c>
      <c r="F437" s="241">
        <v>500000</v>
      </c>
      <c r="G437" s="239">
        <f>F437*E437</f>
        <v>15500000</v>
      </c>
      <c r="H437" s="201"/>
    </row>
    <row r="438" spans="2:8">
      <c r="B438" s="242">
        <v>1</v>
      </c>
      <c r="C438" s="243" t="s">
        <v>609</v>
      </c>
      <c r="D438" s="240"/>
      <c r="E438" s="237"/>
      <c r="F438" s="241"/>
      <c r="G438" s="239"/>
      <c r="H438" s="201"/>
    </row>
    <row r="439" spans="2:8">
      <c r="B439" s="242">
        <v>2</v>
      </c>
      <c r="C439" s="243" t="s">
        <v>610</v>
      </c>
      <c r="D439" s="240"/>
      <c r="E439" s="237"/>
      <c r="F439" s="241"/>
      <c r="G439" s="239"/>
      <c r="H439" s="201"/>
    </row>
    <row r="440" spans="2:8">
      <c r="B440" s="242">
        <v>3</v>
      </c>
      <c r="C440" s="244" t="s">
        <v>611</v>
      </c>
      <c r="D440" s="240"/>
      <c r="E440" s="237"/>
      <c r="F440" s="241"/>
      <c r="G440" s="239">
        <v>0</v>
      </c>
      <c r="H440" s="201"/>
    </row>
    <row r="441" spans="2:8">
      <c r="B441" s="242">
        <v>4</v>
      </c>
      <c r="C441" s="243" t="s">
        <v>612</v>
      </c>
      <c r="D441" s="236"/>
      <c r="E441" s="237"/>
      <c r="F441" s="238"/>
      <c r="G441" s="239"/>
      <c r="H441" s="201"/>
    </row>
    <row r="442" spans="2:8">
      <c r="B442" s="242">
        <v>5</v>
      </c>
      <c r="C442" s="41" t="s">
        <v>638</v>
      </c>
      <c r="D442" s="240" t="s">
        <v>22</v>
      </c>
      <c r="E442" s="40">
        <v>5</v>
      </c>
      <c r="F442" s="245">
        <v>15000000</v>
      </c>
      <c r="G442" s="239">
        <f>F442*E442</f>
        <v>75000000</v>
      </c>
      <c r="H442" s="201"/>
    </row>
    <row r="443" spans="2:8">
      <c r="B443" s="242">
        <v>6</v>
      </c>
      <c r="C443" s="41" t="s">
        <v>639</v>
      </c>
      <c r="D443" s="240" t="s">
        <v>22</v>
      </c>
      <c r="E443" s="40">
        <v>4</v>
      </c>
      <c r="F443" s="245">
        <v>1000000</v>
      </c>
      <c r="G443" s="239">
        <f t="shared" ref="G443:G444" si="21">F443*E443</f>
        <v>4000000</v>
      </c>
      <c r="H443" s="201"/>
    </row>
    <row r="444" spans="2:8">
      <c r="B444" s="242">
        <v>7</v>
      </c>
      <c r="C444" s="7" t="s">
        <v>640</v>
      </c>
      <c r="D444" s="240" t="s">
        <v>22</v>
      </c>
      <c r="E444" s="40">
        <v>6</v>
      </c>
      <c r="F444" s="245">
        <v>650000</v>
      </c>
      <c r="G444" s="239">
        <f t="shared" si="21"/>
        <v>3900000</v>
      </c>
      <c r="H444" s="201"/>
    </row>
    <row r="445" spans="2:8">
      <c r="B445" s="242"/>
      <c r="C445" s="243"/>
      <c r="D445" s="236"/>
      <c r="E445" s="246"/>
      <c r="F445" s="238"/>
      <c r="G445" s="239"/>
      <c r="H445" s="201"/>
    </row>
    <row r="446" spans="2:8">
      <c r="B446" s="247"/>
      <c r="C446" s="248"/>
      <c r="D446" s="249"/>
      <c r="E446" s="250" t="s">
        <v>131</v>
      </c>
      <c r="F446" s="250"/>
      <c r="G446" s="251">
        <f>SUM(G437:G445)</f>
        <v>98400000</v>
      </c>
      <c r="H446" s="201"/>
    </row>
    <row r="447" spans="2:8">
      <c r="B447" s="247"/>
      <c r="C447" s="248"/>
      <c r="D447" s="249"/>
      <c r="E447" s="271">
        <v>0.1</v>
      </c>
      <c r="F447" s="272"/>
      <c r="G447" s="251">
        <f>G446*E447</f>
        <v>9840000</v>
      </c>
      <c r="H447" s="208">
        <f>G446+G447</f>
        <v>108240000</v>
      </c>
    </row>
    <row r="448" spans="2:8">
      <c r="B448" s="226"/>
      <c r="C448" s="41"/>
      <c r="D448" s="41"/>
      <c r="E448" s="41"/>
      <c r="F448" s="41"/>
      <c r="G448" s="41"/>
      <c r="H448" s="201"/>
    </row>
    <row r="449" spans="2:8">
      <c r="B449" s="231" t="s">
        <v>148</v>
      </c>
      <c r="C449" s="232" t="s">
        <v>603</v>
      </c>
      <c r="D449" s="233" t="s">
        <v>604</v>
      </c>
      <c r="E449" s="232" t="s">
        <v>605</v>
      </c>
      <c r="F449" s="232" t="s">
        <v>606</v>
      </c>
      <c r="G449" s="232" t="s">
        <v>607</v>
      </c>
      <c r="H449" s="201"/>
    </row>
    <row r="450" spans="2:8">
      <c r="B450" s="234"/>
      <c r="C450" s="235"/>
      <c r="D450" s="236"/>
      <c r="E450" s="237"/>
      <c r="F450" s="238"/>
      <c r="G450" s="239"/>
      <c r="H450" s="201"/>
    </row>
    <row r="451" spans="2:8">
      <c r="B451" s="234" t="s">
        <v>26</v>
      </c>
      <c r="C451" s="235" t="s">
        <v>637</v>
      </c>
      <c r="D451" s="240" t="s">
        <v>22</v>
      </c>
      <c r="E451" s="237">
        <v>42</v>
      </c>
      <c r="F451" s="241">
        <v>500000</v>
      </c>
      <c r="G451" s="239">
        <f>F451*E451</f>
        <v>21000000</v>
      </c>
      <c r="H451" s="201"/>
    </row>
    <row r="452" spans="2:8">
      <c r="B452" s="242">
        <v>1</v>
      </c>
      <c r="C452" s="243" t="s">
        <v>609</v>
      </c>
      <c r="D452" s="240"/>
      <c r="E452" s="237"/>
      <c r="F452" s="241"/>
      <c r="G452" s="239"/>
      <c r="H452" s="201"/>
    </row>
    <row r="453" spans="2:8">
      <c r="B453" s="242">
        <v>2</v>
      </c>
      <c r="C453" s="243" t="s">
        <v>610</v>
      </c>
      <c r="D453" s="240"/>
      <c r="E453" s="237"/>
      <c r="F453" s="241"/>
      <c r="G453" s="239"/>
      <c r="H453" s="201"/>
    </row>
    <row r="454" spans="2:8">
      <c r="B454" s="242">
        <v>3</v>
      </c>
      <c r="C454" s="244" t="s">
        <v>611</v>
      </c>
      <c r="D454" s="240"/>
      <c r="E454" s="237"/>
      <c r="F454" s="241"/>
      <c r="G454" s="239">
        <v>0</v>
      </c>
      <c r="H454" s="201"/>
    </row>
    <row r="455" spans="2:8">
      <c r="B455" s="242">
        <v>4</v>
      </c>
      <c r="C455" s="243" t="s">
        <v>612</v>
      </c>
      <c r="D455" s="236"/>
      <c r="E455" s="237"/>
      <c r="F455" s="238"/>
      <c r="G455" s="239"/>
      <c r="H455" s="201"/>
    </row>
    <row r="456" spans="2:8">
      <c r="B456" s="242">
        <v>5</v>
      </c>
      <c r="C456" s="41" t="s">
        <v>638</v>
      </c>
      <c r="D456" s="240" t="s">
        <v>22</v>
      </c>
      <c r="E456" s="40">
        <v>8</v>
      </c>
      <c r="F456" s="245">
        <v>15000000</v>
      </c>
      <c r="G456" s="239">
        <f>F456*E456</f>
        <v>120000000</v>
      </c>
      <c r="H456" s="201"/>
    </row>
    <row r="457" spans="2:8">
      <c r="B457" s="242">
        <v>6</v>
      </c>
      <c r="C457" s="41" t="s">
        <v>639</v>
      </c>
      <c r="D457" s="240" t="s">
        <v>22</v>
      </c>
      <c r="E457" s="40">
        <v>4</v>
      </c>
      <c r="F457" s="245">
        <v>1000000</v>
      </c>
      <c r="G457" s="239">
        <f t="shared" ref="G457:G458" si="22">F457*E457</f>
        <v>4000000</v>
      </c>
      <c r="H457" s="201"/>
    </row>
    <row r="458" spans="2:8">
      <c r="B458" s="242">
        <v>7</v>
      </c>
      <c r="C458" s="7" t="s">
        <v>640</v>
      </c>
      <c r="D458" s="240" t="s">
        <v>22</v>
      </c>
      <c r="E458" s="40">
        <v>6</v>
      </c>
      <c r="F458" s="245">
        <v>650000</v>
      </c>
      <c r="G458" s="239">
        <f t="shared" si="22"/>
        <v>3900000</v>
      </c>
      <c r="H458" s="201"/>
    </row>
    <row r="459" spans="2:8">
      <c r="B459" s="242"/>
      <c r="C459" s="243"/>
      <c r="D459" s="236"/>
      <c r="E459" s="246"/>
      <c r="F459" s="238"/>
      <c r="G459" s="239"/>
      <c r="H459" s="201"/>
    </row>
    <row r="460" spans="2:8">
      <c r="B460" s="247"/>
      <c r="C460" s="248"/>
      <c r="D460" s="249"/>
      <c r="E460" s="250" t="s">
        <v>131</v>
      </c>
      <c r="F460" s="250"/>
      <c r="G460" s="251">
        <f>SUM(G451:G459)</f>
        <v>148900000</v>
      </c>
      <c r="H460" s="201"/>
    </row>
    <row r="461" spans="2:8">
      <c r="B461" s="247"/>
      <c r="C461" s="248"/>
      <c r="D461" s="249"/>
      <c r="E461" s="271">
        <v>0.1</v>
      </c>
      <c r="F461" s="272"/>
      <c r="G461" s="251">
        <f>G460*E461</f>
        <v>14890000</v>
      </c>
      <c r="H461" s="208">
        <f>G460+G461</f>
        <v>163790000</v>
      </c>
    </row>
    <row r="462" spans="2:8">
      <c r="B462" s="226"/>
      <c r="C462" s="41"/>
      <c r="D462" s="41"/>
      <c r="E462" s="41"/>
      <c r="F462" s="41"/>
      <c r="G462" s="41"/>
      <c r="H462" s="212"/>
    </row>
    <row r="463" spans="2:8">
      <c r="B463" s="231" t="s">
        <v>148</v>
      </c>
      <c r="C463" s="232" t="s">
        <v>603</v>
      </c>
      <c r="D463" s="233" t="s">
        <v>604</v>
      </c>
      <c r="E463" s="232" t="s">
        <v>605</v>
      </c>
      <c r="F463" s="232" t="s">
        <v>606</v>
      </c>
      <c r="G463" s="232" t="s">
        <v>607</v>
      </c>
      <c r="H463" s="201"/>
    </row>
    <row r="464" spans="2:8">
      <c r="B464" s="234"/>
      <c r="C464" s="235"/>
      <c r="D464" s="236"/>
      <c r="E464" s="237"/>
      <c r="F464" s="238"/>
      <c r="G464" s="239"/>
      <c r="H464" s="201"/>
    </row>
    <row r="465" spans="2:8">
      <c r="B465" s="234" t="s">
        <v>26</v>
      </c>
      <c r="C465" s="235" t="s">
        <v>665</v>
      </c>
      <c r="D465" s="240"/>
      <c r="E465" s="237"/>
      <c r="F465" s="241"/>
      <c r="G465" s="239">
        <f>F465*E465</f>
        <v>0</v>
      </c>
      <c r="H465" s="201"/>
    </row>
    <row r="466" spans="2:8">
      <c r="B466" s="242">
        <v>1</v>
      </c>
      <c r="C466" s="257" t="s">
        <v>642</v>
      </c>
      <c r="D466" s="3" t="s">
        <v>548</v>
      </c>
      <c r="E466" s="3">
        <v>2</v>
      </c>
      <c r="F466" s="258">
        <v>30000000</v>
      </c>
      <c r="G466" s="239">
        <f>F466*E466</f>
        <v>60000000</v>
      </c>
      <c r="H466" s="201"/>
    </row>
    <row r="467" spans="2:8">
      <c r="B467" s="242">
        <v>2</v>
      </c>
      <c r="C467" s="63" t="s">
        <v>643</v>
      </c>
      <c r="D467" s="3" t="s">
        <v>548</v>
      </c>
      <c r="E467" s="3">
        <v>1</v>
      </c>
      <c r="F467" s="258">
        <v>16000000</v>
      </c>
      <c r="G467" s="239">
        <f t="shared" ref="G467:G488" si="23">F467*E467</f>
        <v>16000000</v>
      </c>
      <c r="H467" s="201"/>
    </row>
    <row r="468" spans="2:8">
      <c r="B468" s="242">
        <v>3</v>
      </c>
      <c r="C468" s="63" t="s">
        <v>644</v>
      </c>
      <c r="D468" s="3" t="s">
        <v>548</v>
      </c>
      <c r="E468" s="3">
        <v>6</v>
      </c>
      <c r="F468" s="258">
        <v>1000000</v>
      </c>
      <c r="G468" s="239">
        <f t="shared" si="23"/>
        <v>6000000</v>
      </c>
      <c r="H468" s="201"/>
    </row>
    <row r="469" spans="2:8">
      <c r="B469" s="242">
        <v>4</v>
      </c>
      <c r="C469" s="63" t="s">
        <v>645</v>
      </c>
      <c r="D469" s="3" t="s">
        <v>548</v>
      </c>
      <c r="E469" s="3">
        <v>1</v>
      </c>
      <c r="F469" s="258">
        <v>1600000</v>
      </c>
      <c r="G469" s="239">
        <f t="shared" si="23"/>
        <v>1600000</v>
      </c>
      <c r="H469" s="201"/>
    </row>
    <row r="470" spans="2:8">
      <c r="B470" s="242">
        <v>5</v>
      </c>
      <c r="C470" s="63" t="s">
        <v>646</v>
      </c>
      <c r="D470" s="3" t="s">
        <v>548</v>
      </c>
      <c r="E470" s="3">
        <v>1</v>
      </c>
      <c r="F470" s="258">
        <v>1400000</v>
      </c>
      <c r="G470" s="239">
        <f t="shared" si="23"/>
        <v>1400000</v>
      </c>
      <c r="H470" s="201"/>
    </row>
    <row r="471" spans="2:8">
      <c r="B471" s="242">
        <v>6</v>
      </c>
      <c r="C471" s="63" t="s">
        <v>647</v>
      </c>
      <c r="D471" s="3" t="s">
        <v>548</v>
      </c>
      <c r="E471" s="3">
        <v>1</v>
      </c>
      <c r="F471" s="258">
        <v>6000000</v>
      </c>
      <c r="G471" s="239">
        <f t="shared" si="23"/>
        <v>6000000</v>
      </c>
      <c r="H471" s="201"/>
    </row>
    <row r="472" spans="2:8">
      <c r="B472" s="242">
        <v>7</v>
      </c>
      <c r="C472" s="63" t="s">
        <v>648</v>
      </c>
      <c r="D472" s="3" t="s">
        <v>548</v>
      </c>
      <c r="E472" s="3">
        <v>1</v>
      </c>
      <c r="F472" s="258">
        <v>10000000</v>
      </c>
      <c r="G472" s="239">
        <f t="shared" si="23"/>
        <v>10000000</v>
      </c>
      <c r="H472" s="201"/>
    </row>
    <row r="473" spans="2:8">
      <c r="B473" s="242">
        <v>8</v>
      </c>
      <c r="C473" s="63" t="s">
        <v>649</v>
      </c>
      <c r="D473" s="3" t="s">
        <v>548</v>
      </c>
      <c r="E473" s="3">
        <v>4</v>
      </c>
      <c r="F473" s="258">
        <v>600000</v>
      </c>
      <c r="G473" s="239">
        <f t="shared" si="23"/>
        <v>2400000</v>
      </c>
      <c r="H473" s="201"/>
    </row>
    <row r="474" spans="2:8">
      <c r="B474" s="242">
        <v>9</v>
      </c>
      <c r="C474" s="63" t="s">
        <v>650</v>
      </c>
      <c r="D474" s="3" t="s">
        <v>548</v>
      </c>
      <c r="E474" s="3">
        <v>2</v>
      </c>
      <c r="F474" s="258">
        <v>800000</v>
      </c>
      <c r="G474" s="239">
        <f t="shared" si="23"/>
        <v>1600000</v>
      </c>
      <c r="H474" s="201"/>
    </row>
    <row r="475" spans="2:8">
      <c r="B475" s="242">
        <v>10</v>
      </c>
      <c r="C475" s="63" t="s">
        <v>651</v>
      </c>
      <c r="D475" s="3" t="s">
        <v>548</v>
      </c>
      <c r="E475" s="3">
        <v>4</v>
      </c>
      <c r="F475" s="258">
        <v>600000</v>
      </c>
      <c r="G475" s="239">
        <f t="shared" si="23"/>
        <v>2400000</v>
      </c>
      <c r="H475" s="201"/>
    </row>
    <row r="476" spans="2:8">
      <c r="B476" s="242">
        <v>11</v>
      </c>
      <c r="C476" s="63" t="s">
        <v>652</v>
      </c>
      <c r="D476" s="3" t="s">
        <v>548</v>
      </c>
      <c r="E476" s="3">
        <v>1</v>
      </c>
      <c r="F476" s="258">
        <v>8000000</v>
      </c>
      <c r="G476" s="239">
        <f t="shared" si="23"/>
        <v>8000000</v>
      </c>
      <c r="H476" s="201"/>
    </row>
    <row r="477" spans="2:8">
      <c r="B477" s="242">
        <v>12</v>
      </c>
      <c r="C477" s="63" t="s">
        <v>653</v>
      </c>
      <c r="D477" s="3" t="s">
        <v>548</v>
      </c>
      <c r="E477" s="3">
        <v>2</v>
      </c>
      <c r="F477" s="258">
        <v>1600000</v>
      </c>
      <c r="G477" s="239">
        <f t="shared" si="23"/>
        <v>3200000</v>
      </c>
      <c r="H477" s="201"/>
    </row>
    <row r="478" spans="2:8">
      <c r="B478" s="242">
        <v>13</v>
      </c>
      <c r="C478" s="63" t="s">
        <v>654</v>
      </c>
      <c r="D478" s="3" t="s">
        <v>548</v>
      </c>
      <c r="E478" s="3">
        <v>1</v>
      </c>
      <c r="F478" s="258">
        <v>1800000</v>
      </c>
      <c r="G478" s="239">
        <f t="shared" si="23"/>
        <v>1800000</v>
      </c>
      <c r="H478" s="201"/>
    </row>
    <row r="479" spans="2:8">
      <c r="B479" s="242">
        <v>14</v>
      </c>
      <c r="C479" s="63" t="s">
        <v>655</v>
      </c>
      <c r="D479" s="3" t="s">
        <v>548</v>
      </c>
      <c r="E479" s="3">
        <v>1</v>
      </c>
      <c r="F479" s="258">
        <v>600000</v>
      </c>
      <c r="G479" s="239">
        <f t="shared" si="23"/>
        <v>600000</v>
      </c>
      <c r="H479" s="201"/>
    </row>
    <row r="480" spans="2:8">
      <c r="B480" s="242">
        <v>15</v>
      </c>
      <c r="C480" s="63" t="s">
        <v>656</v>
      </c>
      <c r="D480" s="3" t="s">
        <v>548</v>
      </c>
      <c r="E480" s="3">
        <v>1</v>
      </c>
      <c r="F480" s="258">
        <v>500000</v>
      </c>
      <c r="G480" s="239">
        <f t="shared" si="23"/>
        <v>500000</v>
      </c>
      <c r="H480" s="201"/>
    </row>
    <row r="481" spans="2:8">
      <c r="B481" s="242">
        <v>16</v>
      </c>
      <c r="C481" s="63" t="s">
        <v>657</v>
      </c>
      <c r="D481" s="3" t="s">
        <v>548</v>
      </c>
      <c r="E481" s="3">
        <v>1</v>
      </c>
      <c r="F481" s="258">
        <v>200000</v>
      </c>
      <c r="G481" s="239">
        <f t="shared" si="23"/>
        <v>200000</v>
      </c>
      <c r="H481" s="201"/>
    </row>
    <row r="482" spans="2:8">
      <c r="B482" s="242">
        <v>17</v>
      </c>
      <c r="C482" s="63" t="s">
        <v>658</v>
      </c>
      <c r="D482" s="3" t="s">
        <v>548</v>
      </c>
      <c r="E482" s="3">
        <v>2</v>
      </c>
      <c r="F482" s="258">
        <v>2400000</v>
      </c>
      <c r="G482" s="239">
        <f t="shared" si="23"/>
        <v>4800000</v>
      </c>
      <c r="H482" s="201"/>
    </row>
    <row r="483" spans="2:8">
      <c r="B483" s="242">
        <v>18</v>
      </c>
      <c r="C483" s="63" t="s">
        <v>659</v>
      </c>
      <c r="D483" s="3" t="s">
        <v>548</v>
      </c>
      <c r="E483" s="3">
        <v>3</v>
      </c>
      <c r="F483" s="258">
        <v>1200000</v>
      </c>
      <c r="G483" s="239">
        <f t="shared" si="23"/>
        <v>3600000</v>
      </c>
      <c r="H483" s="201"/>
    </row>
    <row r="484" spans="2:8">
      <c r="B484" s="242">
        <v>19</v>
      </c>
      <c r="C484" s="63" t="s">
        <v>660</v>
      </c>
      <c r="D484" s="3" t="s">
        <v>548</v>
      </c>
      <c r="E484" s="3">
        <v>1</v>
      </c>
      <c r="F484" s="258">
        <v>6000000</v>
      </c>
      <c r="G484" s="239">
        <f t="shared" si="23"/>
        <v>6000000</v>
      </c>
      <c r="H484" s="201"/>
    </row>
    <row r="485" spans="2:8">
      <c r="B485" s="242">
        <v>20</v>
      </c>
      <c r="C485" s="63" t="s">
        <v>661</v>
      </c>
      <c r="D485" s="3" t="s">
        <v>548</v>
      </c>
      <c r="E485" s="3">
        <v>1</v>
      </c>
      <c r="F485" s="258">
        <v>200000</v>
      </c>
      <c r="G485" s="239">
        <f t="shared" si="23"/>
        <v>200000</v>
      </c>
      <c r="H485" s="201"/>
    </row>
    <row r="486" spans="2:8">
      <c r="B486" s="242">
        <v>21</v>
      </c>
      <c r="C486" s="63" t="s">
        <v>662</v>
      </c>
      <c r="D486" s="3" t="s">
        <v>548</v>
      </c>
      <c r="E486" s="3">
        <v>1</v>
      </c>
      <c r="F486" s="258">
        <v>1000000</v>
      </c>
      <c r="G486" s="239">
        <f t="shared" si="23"/>
        <v>1000000</v>
      </c>
      <c r="H486" s="201"/>
    </row>
    <row r="487" spans="2:8">
      <c r="B487" s="242">
        <v>22</v>
      </c>
      <c r="C487" s="63" t="s">
        <v>663</v>
      </c>
      <c r="D487" s="3" t="s">
        <v>548</v>
      </c>
      <c r="E487" s="3">
        <v>4</v>
      </c>
      <c r="F487" s="258">
        <v>600000</v>
      </c>
      <c r="G487" s="239">
        <f t="shared" si="23"/>
        <v>2400000</v>
      </c>
      <c r="H487" s="201"/>
    </row>
    <row r="488" spans="2:8">
      <c r="B488" s="242">
        <v>23</v>
      </c>
      <c r="C488" s="63" t="s">
        <v>664</v>
      </c>
      <c r="D488" s="3" t="s">
        <v>483</v>
      </c>
      <c r="E488" s="3">
        <v>20</v>
      </c>
      <c r="F488" s="258">
        <v>100000</v>
      </c>
      <c r="G488" s="239">
        <f t="shared" si="23"/>
        <v>2000000</v>
      </c>
      <c r="H488" s="201"/>
    </row>
    <row r="489" spans="2:8">
      <c r="B489" s="242"/>
      <c r="C489" s="63"/>
      <c r="D489" s="236"/>
      <c r="E489" s="246"/>
      <c r="F489" s="238"/>
      <c r="G489" s="239"/>
      <c r="H489" s="201"/>
    </row>
    <row r="490" spans="2:8">
      <c r="B490" s="247"/>
      <c r="C490" s="248"/>
      <c r="D490" s="249"/>
      <c r="E490" s="250" t="s">
        <v>131</v>
      </c>
      <c r="F490" s="250"/>
      <c r="G490" s="251">
        <f>SUM(G465:G488)</f>
        <v>141700000</v>
      </c>
      <c r="H490" s="201"/>
    </row>
    <row r="491" spans="2:8">
      <c r="B491" s="247"/>
      <c r="C491" s="248"/>
      <c r="D491" s="249"/>
      <c r="E491" s="271">
        <v>0.1</v>
      </c>
      <c r="F491" s="272"/>
      <c r="G491" s="251">
        <f>G490*E491</f>
        <v>14170000</v>
      </c>
      <c r="H491" s="208">
        <f>G490+G491</f>
        <v>155870000</v>
      </c>
    </row>
    <row r="492" spans="2:8">
      <c r="B492" s="226"/>
      <c r="C492" s="41"/>
      <c r="D492" s="41"/>
      <c r="E492" s="41"/>
      <c r="F492" s="41"/>
      <c r="G492" s="41"/>
      <c r="H492" s="212"/>
    </row>
    <row r="493" spans="2:8">
      <c r="B493" s="226"/>
      <c r="C493" s="41" t="s">
        <v>666</v>
      </c>
      <c r="D493" s="259" t="s">
        <v>22</v>
      </c>
      <c r="E493" s="3">
        <v>6</v>
      </c>
      <c r="F493" s="41">
        <v>34000000</v>
      </c>
      <c r="G493" s="239">
        <f t="shared" ref="G493:G495" si="24">F493*E493</f>
        <v>204000000</v>
      </c>
      <c r="H493" s="201"/>
    </row>
    <row r="494" spans="2:8">
      <c r="B494" s="226"/>
      <c r="C494" s="41" t="s">
        <v>667</v>
      </c>
      <c r="D494" s="259" t="s">
        <v>22</v>
      </c>
      <c r="E494" s="3">
        <v>2</v>
      </c>
      <c r="F494" s="41">
        <v>23000000</v>
      </c>
      <c r="G494" s="239">
        <f t="shared" si="24"/>
        <v>46000000</v>
      </c>
      <c r="H494" s="201"/>
    </row>
    <row r="495" spans="2:8">
      <c r="B495" s="226"/>
      <c r="C495" s="41" t="s">
        <v>668</v>
      </c>
      <c r="D495" s="259" t="s">
        <v>22</v>
      </c>
      <c r="E495" s="3">
        <v>1</v>
      </c>
      <c r="F495" s="41">
        <v>0</v>
      </c>
      <c r="G495" s="239">
        <f t="shared" si="24"/>
        <v>0</v>
      </c>
      <c r="H495" s="201"/>
    </row>
    <row r="496" spans="2:8">
      <c r="B496" s="226"/>
      <c r="C496" s="41"/>
      <c r="D496" s="41"/>
      <c r="E496" s="250" t="s">
        <v>131</v>
      </c>
      <c r="F496" s="250"/>
      <c r="G496" s="251">
        <f>SUM(G493:G495)</f>
        <v>250000000</v>
      </c>
      <c r="H496" s="201"/>
    </row>
    <row r="497" spans="2:9">
      <c r="B497" s="226"/>
      <c r="C497" s="41"/>
      <c r="D497" s="41"/>
      <c r="E497" s="271">
        <v>0.1</v>
      </c>
      <c r="F497" s="272"/>
      <c r="G497" s="251">
        <f>G496*E497</f>
        <v>25000000</v>
      </c>
      <c r="H497" s="208">
        <f>G496+G497</f>
        <v>275000000</v>
      </c>
    </row>
    <row r="498" spans="2:9" ht="15.75" thickBot="1">
      <c r="B498" s="260"/>
      <c r="C498" s="261"/>
      <c r="D498" s="261"/>
      <c r="E498" s="261"/>
      <c r="F498" s="261"/>
      <c r="G498" s="261"/>
      <c r="H498" s="262">
        <f>SUM(H58:H497)</f>
        <v>4452008000</v>
      </c>
    </row>
    <row r="501" spans="2:9" ht="15" customHeight="1">
      <c r="F501" s="340" t="s">
        <v>716</v>
      </c>
      <c r="G501" s="340"/>
      <c r="H501" s="340"/>
      <c r="I501" s="341"/>
    </row>
    <row r="502" spans="2:9" ht="15" customHeight="1">
      <c r="F502" s="340"/>
      <c r="G502" s="340"/>
      <c r="H502" s="340"/>
      <c r="I502" s="341"/>
    </row>
    <row r="503" spans="2:9" ht="15" customHeight="1">
      <c r="F503" s="341"/>
      <c r="G503" s="341"/>
      <c r="H503" s="341"/>
      <c r="I503" s="341"/>
    </row>
    <row r="504" spans="2:9" ht="15" customHeight="1">
      <c r="F504" s="341"/>
      <c r="G504" s="341"/>
      <c r="H504" s="341"/>
      <c r="I504" s="341"/>
    </row>
    <row r="507" spans="2:9" ht="15.75">
      <c r="F507" s="336" t="s">
        <v>713</v>
      </c>
      <c r="G507" s="336"/>
      <c r="H507" s="336"/>
      <c r="I507" s="339"/>
    </row>
    <row r="508" spans="2:9" ht="15.75">
      <c r="F508" s="337" t="s">
        <v>714</v>
      </c>
      <c r="G508" s="337"/>
      <c r="H508" s="337"/>
      <c r="I508" s="338"/>
    </row>
    <row r="509" spans="2:9" ht="15.75">
      <c r="F509" s="337" t="s">
        <v>715</v>
      </c>
      <c r="G509" s="337"/>
      <c r="H509" s="337"/>
      <c r="I509" s="338"/>
    </row>
  </sheetData>
  <mergeCells count="58">
    <mergeCell ref="F507:H507"/>
    <mergeCell ref="F508:H508"/>
    <mergeCell ref="F509:H509"/>
    <mergeCell ref="F501:H502"/>
    <mergeCell ref="B1:H1"/>
    <mergeCell ref="B2:H2"/>
    <mergeCell ref="B3:H3"/>
    <mergeCell ref="B4:H4"/>
    <mergeCell ref="E491:F491"/>
    <mergeCell ref="B250:H250"/>
    <mergeCell ref="B292:H292"/>
    <mergeCell ref="E263:F263"/>
    <mergeCell ref="E277:F277"/>
    <mergeCell ref="E291:F291"/>
    <mergeCell ref="E305:F305"/>
    <mergeCell ref="E192:F192"/>
    <mergeCell ref="E206:F206"/>
    <mergeCell ref="E220:F220"/>
    <mergeCell ref="E234:F234"/>
    <mergeCell ref="E248:F248"/>
    <mergeCell ref="E497:F497"/>
    <mergeCell ref="E447:F447"/>
    <mergeCell ref="E461:F461"/>
    <mergeCell ref="E391:F391"/>
    <mergeCell ref="B307:H307"/>
    <mergeCell ref="E405:F405"/>
    <mergeCell ref="E419:F419"/>
    <mergeCell ref="E433:F433"/>
    <mergeCell ref="E349:F349"/>
    <mergeCell ref="E363:F363"/>
    <mergeCell ref="E377:F377"/>
    <mergeCell ref="E334:F334"/>
    <mergeCell ref="E320:F320"/>
    <mergeCell ref="B163:G163"/>
    <mergeCell ref="B164:G164"/>
    <mergeCell ref="E177:F177"/>
    <mergeCell ref="B151:C151"/>
    <mergeCell ref="G6:G7"/>
    <mergeCell ref="B58:F58"/>
    <mergeCell ref="B59:F59"/>
    <mergeCell ref="B60:F60"/>
    <mergeCell ref="B111:F111"/>
    <mergeCell ref="B21:F21"/>
    <mergeCell ref="B22:F22"/>
    <mergeCell ref="B23:F23"/>
    <mergeCell ref="B6:B7"/>
    <mergeCell ref="C6:C7"/>
    <mergeCell ref="D6:D7"/>
    <mergeCell ref="E6:E7"/>
    <mergeCell ref="F6:F7"/>
    <mergeCell ref="B148:F148"/>
    <mergeCell ref="B149:F149"/>
    <mergeCell ref="B150:F150"/>
    <mergeCell ref="B112:F112"/>
    <mergeCell ref="B113:F113"/>
    <mergeCell ref="B137:F137"/>
    <mergeCell ref="B138:F138"/>
    <mergeCell ref="B139:F139"/>
  </mergeCells>
  <pageMargins left="0.118055555555556" right="0.118055555555556" top="0.74791666666666701" bottom="0.74791666666666701" header="0.31388888888888899" footer="0.31388888888888899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44E6-D2FC-4BBD-A65F-9FBF7E694935}">
  <dimension ref="A1:G512"/>
  <sheetViews>
    <sheetView topLeftCell="A348" workbookViewId="0">
      <selection activeCell="A2" sqref="A2:G69"/>
    </sheetView>
  </sheetViews>
  <sheetFormatPr defaultRowHeight="15"/>
  <cols>
    <col min="2" max="2" width="37.42578125" customWidth="1"/>
    <col min="6" max="6" width="16.5703125" customWidth="1"/>
    <col min="7" max="7" width="19" customWidth="1"/>
  </cols>
  <sheetData>
    <row r="1" spans="1:7">
      <c r="A1" s="44"/>
      <c r="B1" s="43"/>
      <c r="C1" s="45"/>
      <c r="D1" s="45"/>
      <c r="E1" s="45"/>
      <c r="F1" s="45"/>
      <c r="G1" s="46"/>
    </row>
    <row r="2" spans="1:7" ht="15.75">
      <c r="A2" s="296" t="s">
        <v>146</v>
      </c>
      <c r="B2" s="297"/>
      <c r="C2" s="297"/>
      <c r="D2" s="297"/>
      <c r="E2" s="297"/>
      <c r="F2" s="297"/>
      <c r="G2" s="297"/>
    </row>
    <row r="3" spans="1:7" ht="15.75">
      <c r="A3" s="298" t="s">
        <v>147</v>
      </c>
      <c r="B3" s="298"/>
      <c r="C3" s="298"/>
      <c r="D3" s="298"/>
      <c r="E3" s="298"/>
      <c r="F3" s="298"/>
      <c r="G3" s="298"/>
    </row>
    <row r="4" spans="1:7">
      <c r="A4" s="47" t="s">
        <v>148</v>
      </c>
      <c r="B4" s="48" t="s">
        <v>149</v>
      </c>
      <c r="C4" s="47" t="s">
        <v>131</v>
      </c>
      <c r="D4" s="47" t="s">
        <v>150</v>
      </c>
      <c r="E4" s="47" t="s">
        <v>151</v>
      </c>
      <c r="F4" s="47" t="s">
        <v>152</v>
      </c>
      <c r="G4" s="49" t="s">
        <v>131</v>
      </c>
    </row>
    <row r="5" spans="1:7">
      <c r="A5" s="50">
        <v>1</v>
      </c>
      <c r="B5" s="51" t="s">
        <v>153</v>
      </c>
      <c r="C5" s="51"/>
      <c r="D5" s="51"/>
      <c r="E5" s="51"/>
      <c r="F5" s="51"/>
      <c r="G5" s="52">
        <f>SUM(G6:G69)</f>
        <v>35277500</v>
      </c>
    </row>
    <row r="6" spans="1:7" ht="15.75">
      <c r="A6" s="40">
        <v>1.1000000000000001</v>
      </c>
      <c r="B6" s="53" t="s">
        <v>154</v>
      </c>
      <c r="C6" s="54">
        <v>40</v>
      </c>
      <c r="D6" s="3" t="s">
        <v>155</v>
      </c>
      <c r="E6" s="40">
        <v>1</v>
      </c>
      <c r="F6" s="55">
        <v>40000</v>
      </c>
      <c r="G6" s="56">
        <f>C6*F6</f>
        <v>1600000</v>
      </c>
    </row>
    <row r="7" spans="1:7" ht="15.75">
      <c r="A7" s="40">
        <v>1.2</v>
      </c>
      <c r="B7" s="53" t="s">
        <v>156</v>
      </c>
      <c r="C7" s="54">
        <v>20</v>
      </c>
      <c r="D7" s="3" t="s">
        <v>155</v>
      </c>
      <c r="E7" s="40">
        <v>1</v>
      </c>
      <c r="F7" s="57">
        <v>45000</v>
      </c>
      <c r="G7" s="56">
        <f t="shared" ref="G7:G69" si="0">C7*F7</f>
        <v>900000</v>
      </c>
    </row>
    <row r="8" spans="1:7" ht="15.75">
      <c r="A8" s="40">
        <v>1.3</v>
      </c>
      <c r="B8" s="53" t="s">
        <v>157</v>
      </c>
      <c r="C8" s="58">
        <v>5</v>
      </c>
      <c r="D8" s="6" t="s">
        <v>158</v>
      </c>
      <c r="E8" s="40">
        <v>1</v>
      </c>
      <c r="F8" s="59">
        <v>8000</v>
      </c>
      <c r="G8" s="56">
        <f t="shared" si="0"/>
        <v>40000</v>
      </c>
    </row>
    <row r="9" spans="1:7" ht="15.75">
      <c r="A9" s="40">
        <v>1.4</v>
      </c>
      <c r="B9" s="53" t="s">
        <v>159</v>
      </c>
      <c r="C9" s="58">
        <v>5</v>
      </c>
      <c r="D9" s="6" t="s">
        <v>158</v>
      </c>
      <c r="E9" s="40">
        <v>1</v>
      </c>
      <c r="F9" s="59">
        <v>8000</v>
      </c>
      <c r="G9" s="56">
        <f t="shared" si="0"/>
        <v>40000</v>
      </c>
    </row>
    <row r="10" spans="1:7" ht="15.75">
      <c r="A10" s="40">
        <v>1.5</v>
      </c>
      <c r="B10" s="53" t="s">
        <v>160</v>
      </c>
      <c r="C10" s="58">
        <v>10</v>
      </c>
      <c r="D10" s="6" t="s">
        <v>158</v>
      </c>
      <c r="E10" s="40">
        <v>1</v>
      </c>
      <c r="F10" s="59">
        <v>8000</v>
      </c>
      <c r="G10" s="56">
        <f t="shared" si="0"/>
        <v>80000</v>
      </c>
    </row>
    <row r="11" spans="1:7" ht="15.75">
      <c r="A11" s="40">
        <v>1.6</v>
      </c>
      <c r="B11" s="53" t="s">
        <v>161</v>
      </c>
      <c r="C11" s="58">
        <v>5</v>
      </c>
      <c r="D11" s="6" t="s">
        <v>158</v>
      </c>
      <c r="E11" s="40">
        <v>1</v>
      </c>
      <c r="F11" s="59">
        <v>8000</v>
      </c>
      <c r="G11" s="56">
        <f t="shared" si="0"/>
        <v>40000</v>
      </c>
    </row>
    <row r="12" spans="1:7">
      <c r="A12" s="40">
        <v>1.7</v>
      </c>
      <c r="B12" s="60" t="s">
        <v>162</v>
      </c>
      <c r="C12" s="58">
        <v>240</v>
      </c>
      <c r="D12" s="6" t="s">
        <v>163</v>
      </c>
      <c r="E12" s="40">
        <v>1</v>
      </c>
      <c r="F12" s="59">
        <v>6000</v>
      </c>
      <c r="G12" s="56">
        <f t="shared" si="0"/>
        <v>1440000</v>
      </c>
    </row>
    <row r="13" spans="1:7">
      <c r="A13" s="40">
        <v>1.8</v>
      </c>
      <c r="B13" s="60" t="s">
        <v>164</v>
      </c>
      <c r="C13" s="58">
        <v>240</v>
      </c>
      <c r="D13" s="6" t="s">
        <v>163</v>
      </c>
      <c r="E13" s="40">
        <v>1</v>
      </c>
      <c r="F13" s="59">
        <v>6500</v>
      </c>
      <c r="G13" s="56">
        <f t="shared" si="0"/>
        <v>1560000</v>
      </c>
    </row>
    <row r="14" spans="1:7">
      <c r="A14" s="40">
        <v>1.9</v>
      </c>
      <c r="B14" s="60" t="s">
        <v>165</v>
      </c>
      <c r="C14" s="58">
        <v>80</v>
      </c>
      <c r="D14" s="6" t="s">
        <v>163</v>
      </c>
      <c r="E14" s="40">
        <v>1</v>
      </c>
      <c r="F14" s="59">
        <v>27500</v>
      </c>
      <c r="G14" s="56">
        <f t="shared" si="0"/>
        <v>2200000</v>
      </c>
    </row>
    <row r="15" spans="1:7">
      <c r="A15" s="61" t="s">
        <v>166</v>
      </c>
      <c r="B15" s="60" t="s">
        <v>167</v>
      </c>
      <c r="C15" s="58">
        <v>80</v>
      </c>
      <c r="D15" s="6" t="s">
        <v>158</v>
      </c>
      <c r="E15" s="40">
        <v>1</v>
      </c>
      <c r="F15" s="59">
        <v>1300</v>
      </c>
      <c r="G15" s="56">
        <f t="shared" si="0"/>
        <v>104000</v>
      </c>
    </row>
    <row r="16" spans="1:7">
      <c r="A16" s="61" t="s">
        <v>168</v>
      </c>
      <c r="B16" s="60" t="s">
        <v>169</v>
      </c>
      <c r="C16" s="58">
        <v>80</v>
      </c>
      <c r="D16" s="6" t="s">
        <v>158</v>
      </c>
      <c r="E16" s="40">
        <v>1</v>
      </c>
      <c r="F16" s="59">
        <v>500</v>
      </c>
      <c r="G16" s="56">
        <f t="shared" si="0"/>
        <v>40000</v>
      </c>
    </row>
    <row r="17" spans="1:7">
      <c r="A17" s="61" t="s">
        <v>170</v>
      </c>
      <c r="B17" s="60" t="s">
        <v>171</v>
      </c>
      <c r="C17" s="58">
        <v>80</v>
      </c>
      <c r="D17" s="6" t="s">
        <v>158</v>
      </c>
      <c r="E17" s="40">
        <v>1</v>
      </c>
      <c r="F17" s="59">
        <v>600</v>
      </c>
      <c r="G17" s="56">
        <f t="shared" si="0"/>
        <v>48000</v>
      </c>
    </row>
    <row r="18" spans="1:7">
      <c r="A18" s="61" t="s">
        <v>172</v>
      </c>
      <c r="B18" s="60" t="s">
        <v>173</v>
      </c>
      <c r="C18" s="58">
        <v>16</v>
      </c>
      <c r="D18" s="6" t="s">
        <v>163</v>
      </c>
      <c r="E18" s="40">
        <v>1</v>
      </c>
      <c r="F18" s="59">
        <v>10000</v>
      </c>
      <c r="G18" s="56">
        <f t="shared" si="0"/>
        <v>160000</v>
      </c>
    </row>
    <row r="19" spans="1:7">
      <c r="A19" s="61" t="s">
        <v>174</v>
      </c>
      <c r="B19" s="60" t="s">
        <v>175</v>
      </c>
      <c r="C19" s="58">
        <v>16</v>
      </c>
      <c r="D19" s="6" t="s">
        <v>163</v>
      </c>
      <c r="E19" s="40">
        <v>1</v>
      </c>
      <c r="F19" s="59">
        <v>9500</v>
      </c>
      <c r="G19" s="56">
        <f t="shared" si="0"/>
        <v>152000</v>
      </c>
    </row>
    <row r="20" spans="1:7">
      <c r="A20" s="61" t="s">
        <v>176</v>
      </c>
      <c r="B20" s="60" t="s">
        <v>177</v>
      </c>
      <c r="C20" s="58">
        <v>16</v>
      </c>
      <c r="D20" s="6" t="s">
        <v>163</v>
      </c>
      <c r="E20" s="40">
        <v>1</v>
      </c>
      <c r="F20" s="59">
        <v>18000</v>
      </c>
      <c r="G20" s="56">
        <f t="shared" si="0"/>
        <v>288000</v>
      </c>
    </row>
    <row r="21" spans="1:7">
      <c r="A21" s="61" t="s">
        <v>178</v>
      </c>
      <c r="B21" s="60" t="s">
        <v>179</v>
      </c>
      <c r="C21" s="58">
        <v>16</v>
      </c>
      <c r="D21" s="6" t="s">
        <v>163</v>
      </c>
      <c r="E21" s="40">
        <v>1</v>
      </c>
      <c r="F21" s="59">
        <v>30000</v>
      </c>
      <c r="G21" s="56">
        <f t="shared" si="0"/>
        <v>480000</v>
      </c>
    </row>
    <row r="22" spans="1:7">
      <c r="A22" s="61" t="s">
        <v>180</v>
      </c>
      <c r="B22" s="60" t="s">
        <v>181</v>
      </c>
      <c r="C22" s="58">
        <v>40</v>
      </c>
      <c r="D22" s="6" t="s">
        <v>163</v>
      </c>
      <c r="E22" s="40">
        <v>1</v>
      </c>
      <c r="F22" s="59">
        <v>15000</v>
      </c>
      <c r="G22" s="56">
        <f t="shared" si="0"/>
        <v>600000</v>
      </c>
    </row>
    <row r="23" spans="1:7">
      <c r="A23" s="61" t="s">
        <v>182</v>
      </c>
      <c r="B23" s="60" t="s">
        <v>183</v>
      </c>
      <c r="C23" s="58">
        <v>40</v>
      </c>
      <c r="D23" s="6" t="s">
        <v>163</v>
      </c>
      <c r="E23" s="40">
        <v>1</v>
      </c>
      <c r="F23" s="59">
        <v>5500</v>
      </c>
      <c r="G23" s="56">
        <f t="shared" si="0"/>
        <v>220000</v>
      </c>
    </row>
    <row r="24" spans="1:7">
      <c r="A24" s="61" t="s">
        <v>184</v>
      </c>
      <c r="B24" s="60" t="s">
        <v>185</v>
      </c>
      <c r="C24" s="58">
        <v>8</v>
      </c>
      <c r="D24" s="6" t="s">
        <v>163</v>
      </c>
      <c r="E24" s="40">
        <v>1</v>
      </c>
      <c r="F24" s="59">
        <v>800000</v>
      </c>
      <c r="G24" s="56">
        <f t="shared" si="0"/>
        <v>6400000</v>
      </c>
    </row>
    <row r="25" spans="1:7">
      <c r="A25" s="61" t="s">
        <v>186</v>
      </c>
      <c r="B25" s="60" t="s">
        <v>187</v>
      </c>
      <c r="C25" s="58">
        <v>40</v>
      </c>
      <c r="D25" s="6" t="s">
        <v>163</v>
      </c>
      <c r="E25" s="40">
        <v>1</v>
      </c>
      <c r="F25" s="59">
        <v>8000</v>
      </c>
      <c r="G25" s="56">
        <f t="shared" si="0"/>
        <v>320000</v>
      </c>
    </row>
    <row r="26" spans="1:7">
      <c r="A26" s="61" t="s">
        <v>188</v>
      </c>
      <c r="B26" s="60" t="s">
        <v>189</v>
      </c>
      <c r="C26" s="58">
        <v>40</v>
      </c>
      <c r="D26" s="6" t="s">
        <v>163</v>
      </c>
      <c r="E26" s="40">
        <v>1</v>
      </c>
      <c r="F26" s="59">
        <v>11500</v>
      </c>
      <c r="G26" s="56">
        <f t="shared" si="0"/>
        <v>460000</v>
      </c>
    </row>
    <row r="27" spans="1:7">
      <c r="A27" s="61" t="s">
        <v>190</v>
      </c>
      <c r="B27" s="60" t="s">
        <v>191</v>
      </c>
      <c r="C27" s="58">
        <v>40</v>
      </c>
      <c r="D27" s="6" t="s">
        <v>192</v>
      </c>
      <c r="E27" s="40">
        <v>1</v>
      </c>
      <c r="F27" s="59">
        <v>3000</v>
      </c>
      <c r="G27" s="56">
        <f t="shared" si="0"/>
        <v>120000</v>
      </c>
    </row>
    <row r="28" spans="1:7">
      <c r="A28" s="61" t="s">
        <v>193</v>
      </c>
      <c r="B28" s="60" t="s">
        <v>194</v>
      </c>
      <c r="C28" s="58">
        <v>40</v>
      </c>
      <c r="D28" s="6" t="s">
        <v>192</v>
      </c>
      <c r="E28" s="40">
        <v>1</v>
      </c>
      <c r="F28" s="59">
        <v>5000</v>
      </c>
      <c r="G28" s="56">
        <f t="shared" si="0"/>
        <v>200000</v>
      </c>
    </row>
    <row r="29" spans="1:7">
      <c r="A29" s="61" t="s">
        <v>195</v>
      </c>
      <c r="B29" s="60" t="s">
        <v>196</v>
      </c>
      <c r="C29" s="58">
        <v>20</v>
      </c>
      <c r="D29" s="6" t="s">
        <v>163</v>
      </c>
      <c r="E29" s="40">
        <v>1</v>
      </c>
      <c r="F29" s="59">
        <v>19000</v>
      </c>
      <c r="G29" s="56">
        <f t="shared" si="0"/>
        <v>380000</v>
      </c>
    </row>
    <row r="30" spans="1:7">
      <c r="A30" s="61" t="s">
        <v>197</v>
      </c>
      <c r="B30" s="60" t="s">
        <v>198</v>
      </c>
      <c r="C30" s="58">
        <v>20</v>
      </c>
      <c r="D30" s="6" t="s">
        <v>163</v>
      </c>
      <c r="E30" s="40">
        <v>1</v>
      </c>
      <c r="F30" s="59">
        <v>7000</v>
      </c>
      <c r="G30" s="56">
        <f t="shared" si="0"/>
        <v>140000</v>
      </c>
    </row>
    <row r="31" spans="1:7">
      <c r="A31" s="61" t="s">
        <v>199</v>
      </c>
      <c r="B31" s="60" t="s">
        <v>200</v>
      </c>
      <c r="C31" s="58">
        <v>80</v>
      </c>
      <c r="D31" s="6" t="s">
        <v>192</v>
      </c>
      <c r="E31" s="40">
        <v>1</v>
      </c>
      <c r="F31" s="59">
        <v>3500</v>
      </c>
      <c r="G31" s="56">
        <f t="shared" si="0"/>
        <v>280000</v>
      </c>
    </row>
    <row r="32" spans="1:7">
      <c r="A32" s="61" t="s">
        <v>201</v>
      </c>
      <c r="B32" s="60" t="s">
        <v>202</v>
      </c>
      <c r="C32" s="58">
        <v>80</v>
      </c>
      <c r="D32" s="6" t="s">
        <v>192</v>
      </c>
      <c r="E32" s="40">
        <v>1</v>
      </c>
      <c r="F32" s="59">
        <v>2000</v>
      </c>
      <c r="G32" s="56">
        <f t="shared" si="0"/>
        <v>160000</v>
      </c>
    </row>
    <row r="33" spans="1:7">
      <c r="A33" s="61" t="s">
        <v>203</v>
      </c>
      <c r="B33" s="60" t="s">
        <v>204</v>
      </c>
      <c r="C33" s="58">
        <v>40</v>
      </c>
      <c r="D33" s="6" t="s">
        <v>205</v>
      </c>
      <c r="E33" s="40">
        <v>1</v>
      </c>
      <c r="F33" s="59">
        <v>9000</v>
      </c>
      <c r="G33" s="56">
        <f t="shared" si="0"/>
        <v>360000</v>
      </c>
    </row>
    <row r="34" spans="1:7">
      <c r="A34" s="61" t="s">
        <v>206</v>
      </c>
      <c r="B34" s="60" t="s">
        <v>207</v>
      </c>
      <c r="C34" s="58">
        <v>40</v>
      </c>
      <c r="D34" s="6" t="s">
        <v>205</v>
      </c>
      <c r="E34" s="40">
        <v>1</v>
      </c>
      <c r="F34" s="59">
        <v>14000</v>
      </c>
      <c r="G34" s="56">
        <f t="shared" si="0"/>
        <v>560000</v>
      </c>
    </row>
    <row r="35" spans="1:7">
      <c r="A35" s="61" t="s">
        <v>208</v>
      </c>
      <c r="B35" s="60" t="s">
        <v>209</v>
      </c>
      <c r="C35" s="58">
        <v>40</v>
      </c>
      <c r="D35" s="6" t="s">
        <v>205</v>
      </c>
      <c r="E35" s="40">
        <v>1</v>
      </c>
      <c r="F35" s="59">
        <v>11000</v>
      </c>
      <c r="G35" s="56">
        <f t="shared" si="0"/>
        <v>440000</v>
      </c>
    </row>
    <row r="36" spans="1:7">
      <c r="A36" s="61" t="s">
        <v>210</v>
      </c>
      <c r="B36" s="60" t="s">
        <v>211</v>
      </c>
      <c r="C36" s="58">
        <v>40</v>
      </c>
      <c r="D36" s="6" t="s">
        <v>205</v>
      </c>
      <c r="E36" s="40">
        <v>1</v>
      </c>
      <c r="F36" s="59">
        <v>12000</v>
      </c>
      <c r="G36" s="56">
        <f t="shared" si="0"/>
        <v>480000</v>
      </c>
    </row>
    <row r="37" spans="1:7">
      <c r="A37" s="61" t="s">
        <v>212</v>
      </c>
      <c r="B37" s="60" t="s">
        <v>213</v>
      </c>
      <c r="C37" s="58">
        <v>8</v>
      </c>
      <c r="D37" s="6" t="s">
        <v>163</v>
      </c>
      <c r="E37" s="40">
        <v>1</v>
      </c>
      <c r="F37" s="59">
        <v>120000</v>
      </c>
      <c r="G37" s="56">
        <f t="shared" si="0"/>
        <v>960000</v>
      </c>
    </row>
    <row r="38" spans="1:7">
      <c r="A38" s="61" t="s">
        <v>214</v>
      </c>
      <c r="B38" s="60" t="s">
        <v>215</v>
      </c>
      <c r="C38" s="58">
        <v>15</v>
      </c>
      <c r="D38" s="6" t="s">
        <v>163</v>
      </c>
      <c r="E38" s="40">
        <v>1</v>
      </c>
      <c r="F38" s="59">
        <v>10500</v>
      </c>
      <c r="G38" s="56">
        <f t="shared" si="0"/>
        <v>157500</v>
      </c>
    </row>
    <row r="39" spans="1:7">
      <c r="A39" s="61" t="s">
        <v>216</v>
      </c>
      <c r="B39" s="60" t="s">
        <v>217</v>
      </c>
      <c r="C39" s="58">
        <v>10</v>
      </c>
      <c r="D39" s="6" t="s">
        <v>163</v>
      </c>
      <c r="E39" s="40">
        <v>1</v>
      </c>
      <c r="F39" s="59">
        <v>17000</v>
      </c>
      <c r="G39" s="56">
        <f t="shared" si="0"/>
        <v>170000</v>
      </c>
    </row>
    <row r="40" spans="1:7">
      <c r="A40" s="61" t="s">
        <v>218</v>
      </c>
      <c r="B40" s="60" t="s">
        <v>219</v>
      </c>
      <c r="C40" s="58">
        <v>15</v>
      </c>
      <c r="D40" s="6" t="s">
        <v>163</v>
      </c>
      <c r="E40" s="40">
        <v>1</v>
      </c>
      <c r="F40" s="59">
        <v>13500</v>
      </c>
      <c r="G40" s="56">
        <f t="shared" si="0"/>
        <v>202500</v>
      </c>
    </row>
    <row r="41" spans="1:7">
      <c r="A41" s="61" t="s">
        <v>220</v>
      </c>
      <c r="B41" s="60" t="s">
        <v>221</v>
      </c>
      <c r="C41" s="58">
        <v>15</v>
      </c>
      <c r="D41" s="6" t="s">
        <v>163</v>
      </c>
      <c r="E41" s="40">
        <v>1</v>
      </c>
      <c r="F41" s="59">
        <v>13500</v>
      </c>
      <c r="G41" s="56">
        <f t="shared" si="0"/>
        <v>202500</v>
      </c>
    </row>
    <row r="42" spans="1:7">
      <c r="A42" s="61" t="s">
        <v>222</v>
      </c>
      <c r="B42" s="60" t="s">
        <v>223</v>
      </c>
      <c r="C42" s="58">
        <v>8</v>
      </c>
      <c r="D42" s="6" t="s">
        <v>163</v>
      </c>
      <c r="E42" s="40">
        <v>1</v>
      </c>
      <c r="F42" s="59">
        <v>19000</v>
      </c>
      <c r="G42" s="56">
        <f t="shared" si="0"/>
        <v>152000</v>
      </c>
    </row>
    <row r="43" spans="1:7">
      <c r="A43" s="61" t="s">
        <v>224</v>
      </c>
      <c r="B43" s="60" t="s">
        <v>225</v>
      </c>
      <c r="C43" s="58">
        <v>16</v>
      </c>
      <c r="D43" s="6" t="s">
        <v>163</v>
      </c>
      <c r="E43" s="40">
        <v>1</v>
      </c>
      <c r="F43" s="59">
        <v>6000</v>
      </c>
      <c r="G43" s="56">
        <f t="shared" si="0"/>
        <v>96000</v>
      </c>
    </row>
    <row r="44" spans="1:7">
      <c r="A44" s="61" t="s">
        <v>226</v>
      </c>
      <c r="B44" s="60" t="s">
        <v>227</v>
      </c>
      <c r="C44" s="58">
        <v>10</v>
      </c>
      <c r="D44" s="6" t="s">
        <v>163</v>
      </c>
      <c r="E44" s="40">
        <v>1</v>
      </c>
      <c r="F44" s="59">
        <v>27000</v>
      </c>
      <c r="G44" s="56">
        <f t="shared" si="0"/>
        <v>270000</v>
      </c>
    </row>
    <row r="45" spans="1:7">
      <c r="A45" s="61" t="s">
        <v>228</v>
      </c>
      <c r="B45" s="60" t="s">
        <v>229</v>
      </c>
      <c r="C45" s="58">
        <v>20</v>
      </c>
      <c r="D45" s="6" t="s">
        <v>163</v>
      </c>
      <c r="E45" s="40">
        <v>1</v>
      </c>
      <c r="F45" s="59">
        <v>55000</v>
      </c>
      <c r="G45" s="56">
        <f t="shared" si="0"/>
        <v>1100000</v>
      </c>
    </row>
    <row r="46" spans="1:7">
      <c r="A46" s="61" t="s">
        <v>230</v>
      </c>
      <c r="B46" s="60" t="s">
        <v>231</v>
      </c>
      <c r="C46" s="58">
        <v>20</v>
      </c>
      <c r="D46" s="6" t="s">
        <v>163</v>
      </c>
      <c r="E46" s="40">
        <v>1</v>
      </c>
      <c r="F46" s="59">
        <v>55000</v>
      </c>
      <c r="G46" s="56">
        <f t="shared" si="0"/>
        <v>1100000</v>
      </c>
    </row>
    <row r="47" spans="1:7">
      <c r="A47" s="61" t="s">
        <v>232</v>
      </c>
      <c r="B47" s="60" t="s">
        <v>233</v>
      </c>
      <c r="C47" s="58">
        <v>20</v>
      </c>
      <c r="D47" s="6" t="s">
        <v>163</v>
      </c>
      <c r="E47" s="40">
        <v>1</v>
      </c>
      <c r="F47" s="59">
        <v>55000</v>
      </c>
      <c r="G47" s="56">
        <f t="shared" si="0"/>
        <v>1100000</v>
      </c>
    </row>
    <row r="48" spans="1:7">
      <c r="A48" s="61" t="s">
        <v>234</v>
      </c>
      <c r="B48" s="60" t="s">
        <v>235</v>
      </c>
      <c r="C48" s="58">
        <v>40</v>
      </c>
      <c r="D48" s="6" t="s">
        <v>163</v>
      </c>
      <c r="E48" s="40">
        <v>1</v>
      </c>
      <c r="F48" s="59">
        <v>13000</v>
      </c>
      <c r="G48" s="56">
        <f t="shared" si="0"/>
        <v>520000</v>
      </c>
    </row>
    <row r="49" spans="1:7">
      <c r="A49" s="61" t="s">
        <v>236</v>
      </c>
      <c r="B49" s="60" t="s">
        <v>237</v>
      </c>
      <c r="C49" s="58">
        <v>80</v>
      </c>
      <c r="D49" s="6" t="s">
        <v>163</v>
      </c>
      <c r="E49" s="40">
        <v>1</v>
      </c>
      <c r="F49" s="59">
        <v>35000</v>
      </c>
      <c r="G49" s="56">
        <f t="shared" si="0"/>
        <v>2800000</v>
      </c>
    </row>
    <row r="50" spans="1:7">
      <c r="A50" s="61" t="s">
        <v>238</v>
      </c>
      <c r="B50" s="60" t="s">
        <v>239</v>
      </c>
      <c r="C50" s="58">
        <v>80</v>
      </c>
      <c r="D50" s="6" t="s">
        <v>163</v>
      </c>
      <c r="E50" s="40">
        <v>1</v>
      </c>
      <c r="F50" s="59">
        <v>30000</v>
      </c>
      <c r="G50" s="56">
        <f t="shared" si="0"/>
        <v>2400000</v>
      </c>
    </row>
    <row r="51" spans="1:7">
      <c r="A51" s="61" t="s">
        <v>240</v>
      </c>
      <c r="B51" s="60" t="s">
        <v>241</v>
      </c>
      <c r="C51" s="58">
        <v>40</v>
      </c>
      <c r="D51" s="6" t="s">
        <v>192</v>
      </c>
      <c r="E51" s="40">
        <v>1</v>
      </c>
      <c r="F51" s="59">
        <v>4000</v>
      </c>
      <c r="G51" s="56">
        <f t="shared" si="0"/>
        <v>160000</v>
      </c>
    </row>
    <row r="52" spans="1:7">
      <c r="A52" s="61" t="s">
        <v>242</v>
      </c>
      <c r="B52" s="60" t="s">
        <v>243</v>
      </c>
      <c r="C52" s="58">
        <v>16</v>
      </c>
      <c r="D52" s="6" t="s">
        <v>163</v>
      </c>
      <c r="E52" s="40">
        <v>1</v>
      </c>
      <c r="F52" s="59">
        <v>11000</v>
      </c>
      <c r="G52" s="56">
        <f t="shared" si="0"/>
        <v>176000</v>
      </c>
    </row>
    <row r="53" spans="1:7">
      <c r="A53" s="61" t="s">
        <v>244</v>
      </c>
      <c r="B53" s="60" t="s">
        <v>245</v>
      </c>
      <c r="C53" s="58">
        <v>16</v>
      </c>
      <c r="D53" s="6" t="s">
        <v>192</v>
      </c>
      <c r="E53" s="40">
        <v>1</v>
      </c>
      <c r="F53" s="59">
        <v>5000</v>
      </c>
      <c r="G53" s="56">
        <f t="shared" si="0"/>
        <v>80000</v>
      </c>
    </row>
    <row r="54" spans="1:7">
      <c r="A54" s="61" t="s">
        <v>246</v>
      </c>
      <c r="B54" s="60" t="s">
        <v>247</v>
      </c>
      <c r="C54" s="58">
        <v>5</v>
      </c>
      <c r="D54" s="6" t="s">
        <v>163</v>
      </c>
      <c r="E54" s="40">
        <v>1</v>
      </c>
      <c r="F54" s="59">
        <v>65000</v>
      </c>
      <c r="G54" s="56">
        <f t="shared" si="0"/>
        <v>325000</v>
      </c>
    </row>
    <row r="55" spans="1:7">
      <c r="A55" s="61" t="s">
        <v>248</v>
      </c>
      <c r="B55" s="60" t="s">
        <v>249</v>
      </c>
      <c r="C55" s="58">
        <v>16</v>
      </c>
      <c r="D55" s="6" t="s">
        <v>163</v>
      </c>
      <c r="E55" s="40">
        <v>1</v>
      </c>
      <c r="F55" s="59">
        <v>10000</v>
      </c>
      <c r="G55" s="56">
        <f t="shared" si="0"/>
        <v>160000</v>
      </c>
    </row>
    <row r="56" spans="1:7">
      <c r="A56" s="61" t="s">
        <v>250</v>
      </c>
      <c r="B56" s="60" t="s">
        <v>251</v>
      </c>
      <c r="C56" s="58">
        <v>16</v>
      </c>
      <c r="D56" s="6" t="s">
        <v>163</v>
      </c>
      <c r="E56" s="40">
        <v>1</v>
      </c>
      <c r="F56" s="59">
        <v>13000</v>
      </c>
      <c r="G56" s="56">
        <f t="shared" si="0"/>
        <v>208000</v>
      </c>
    </row>
    <row r="57" spans="1:7">
      <c r="A57" s="61" t="s">
        <v>252</v>
      </c>
      <c r="B57" s="60" t="s">
        <v>253</v>
      </c>
      <c r="C57" s="58">
        <v>16</v>
      </c>
      <c r="D57" s="6" t="s">
        <v>163</v>
      </c>
      <c r="E57" s="40">
        <v>1</v>
      </c>
      <c r="F57" s="59">
        <v>27000</v>
      </c>
      <c r="G57" s="56">
        <f t="shared" si="0"/>
        <v>432000</v>
      </c>
    </row>
    <row r="58" spans="1:7">
      <c r="A58" s="61" t="s">
        <v>254</v>
      </c>
      <c r="B58" s="60" t="s">
        <v>255</v>
      </c>
      <c r="C58" s="58">
        <v>8</v>
      </c>
      <c r="D58" s="6" t="s">
        <v>163</v>
      </c>
      <c r="E58" s="40">
        <v>1</v>
      </c>
      <c r="F58" s="59">
        <v>45000</v>
      </c>
      <c r="G58" s="56">
        <f t="shared" si="0"/>
        <v>360000</v>
      </c>
    </row>
    <row r="59" spans="1:7">
      <c r="A59" s="61" t="s">
        <v>256</v>
      </c>
      <c r="B59" s="60" t="s">
        <v>257</v>
      </c>
      <c r="C59" s="58">
        <v>10</v>
      </c>
      <c r="D59" s="6" t="s">
        <v>163</v>
      </c>
      <c r="E59" s="40">
        <v>1</v>
      </c>
      <c r="F59" s="59">
        <v>2000</v>
      </c>
      <c r="G59" s="56">
        <f t="shared" si="0"/>
        <v>20000</v>
      </c>
    </row>
    <row r="60" spans="1:7">
      <c r="A60" s="61" t="s">
        <v>258</v>
      </c>
      <c r="B60" s="60" t="s">
        <v>259</v>
      </c>
      <c r="C60" s="58">
        <v>10</v>
      </c>
      <c r="D60" s="6" t="s">
        <v>163</v>
      </c>
      <c r="E60" s="40">
        <v>1</v>
      </c>
      <c r="F60" s="59">
        <v>2000</v>
      </c>
      <c r="G60" s="56">
        <f t="shared" si="0"/>
        <v>20000</v>
      </c>
    </row>
    <row r="61" spans="1:7">
      <c r="A61" s="61" t="s">
        <v>260</v>
      </c>
      <c r="B61" s="60" t="s">
        <v>261</v>
      </c>
      <c r="C61" s="58">
        <v>1</v>
      </c>
      <c r="D61" s="6" t="s">
        <v>163</v>
      </c>
      <c r="E61" s="40">
        <v>1</v>
      </c>
      <c r="F61" s="59">
        <v>2000</v>
      </c>
      <c r="G61" s="56">
        <f t="shared" si="0"/>
        <v>2000</v>
      </c>
    </row>
    <row r="62" spans="1:7">
      <c r="A62" s="61" t="s">
        <v>262</v>
      </c>
      <c r="B62" s="60" t="s">
        <v>263</v>
      </c>
      <c r="C62" s="58">
        <v>10</v>
      </c>
      <c r="D62" s="6" t="s">
        <v>163</v>
      </c>
      <c r="E62" s="40">
        <v>1</v>
      </c>
      <c r="F62" s="59">
        <v>8000</v>
      </c>
      <c r="G62" s="56">
        <f t="shared" si="0"/>
        <v>80000</v>
      </c>
    </row>
    <row r="63" spans="1:7">
      <c r="A63" s="61" t="s">
        <v>264</v>
      </c>
      <c r="B63" s="60" t="s">
        <v>265</v>
      </c>
      <c r="C63" s="58">
        <v>10</v>
      </c>
      <c r="D63" s="6" t="s">
        <v>163</v>
      </c>
      <c r="E63" s="40">
        <v>1</v>
      </c>
      <c r="F63" s="59">
        <v>8000</v>
      </c>
      <c r="G63" s="56">
        <f t="shared" si="0"/>
        <v>80000</v>
      </c>
    </row>
    <row r="64" spans="1:7">
      <c r="A64" s="61" t="s">
        <v>266</v>
      </c>
      <c r="B64" s="60" t="s">
        <v>267</v>
      </c>
      <c r="C64" s="58">
        <v>10</v>
      </c>
      <c r="D64" s="6" t="s">
        <v>163</v>
      </c>
      <c r="E64" s="40">
        <v>1</v>
      </c>
      <c r="F64" s="59">
        <v>8000</v>
      </c>
      <c r="G64" s="56">
        <f t="shared" si="0"/>
        <v>80000</v>
      </c>
    </row>
    <row r="65" spans="1:7">
      <c r="A65" s="61" t="s">
        <v>268</v>
      </c>
      <c r="B65" s="60" t="s">
        <v>269</v>
      </c>
      <c r="C65" s="58">
        <v>40</v>
      </c>
      <c r="D65" s="6" t="s">
        <v>163</v>
      </c>
      <c r="E65" s="40">
        <v>1</v>
      </c>
      <c r="F65" s="59">
        <v>10000</v>
      </c>
      <c r="G65" s="56">
        <f t="shared" si="0"/>
        <v>400000</v>
      </c>
    </row>
    <row r="66" spans="1:7">
      <c r="A66" s="61" t="s">
        <v>270</v>
      </c>
      <c r="B66" s="60" t="s">
        <v>271</v>
      </c>
      <c r="C66" s="58">
        <v>40</v>
      </c>
      <c r="D66" s="6" t="s">
        <v>163</v>
      </c>
      <c r="E66" s="40">
        <v>1</v>
      </c>
      <c r="F66" s="59">
        <v>10000</v>
      </c>
      <c r="G66" s="56">
        <f t="shared" si="0"/>
        <v>400000</v>
      </c>
    </row>
    <row r="67" spans="1:7">
      <c r="A67" s="61" t="s">
        <v>272</v>
      </c>
      <c r="B67" s="60" t="s">
        <v>273</v>
      </c>
      <c r="C67" s="58">
        <v>40</v>
      </c>
      <c r="D67" s="6" t="s">
        <v>163</v>
      </c>
      <c r="E67" s="40">
        <v>1</v>
      </c>
      <c r="F67" s="59">
        <v>1000</v>
      </c>
      <c r="G67" s="56">
        <f t="shared" si="0"/>
        <v>40000</v>
      </c>
    </row>
    <row r="68" spans="1:7">
      <c r="A68" s="61" t="s">
        <v>274</v>
      </c>
      <c r="B68" s="60" t="s">
        <v>275</v>
      </c>
      <c r="C68" s="58">
        <v>40</v>
      </c>
      <c r="D68" s="6" t="s">
        <v>163</v>
      </c>
      <c r="E68" s="40">
        <v>1</v>
      </c>
      <c r="F68" s="59">
        <v>1500</v>
      </c>
      <c r="G68" s="56">
        <f t="shared" si="0"/>
        <v>60000</v>
      </c>
    </row>
    <row r="69" spans="1:7">
      <c r="A69" s="61" t="s">
        <v>276</v>
      </c>
      <c r="B69" s="60" t="s">
        <v>277</v>
      </c>
      <c r="C69" s="58">
        <v>24</v>
      </c>
      <c r="D69" s="6" t="s">
        <v>163</v>
      </c>
      <c r="E69" s="40">
        <v>1</v>
      </c>
      <c r="F69" s="59">
        <v>28000</v>
      </c>
      <c r="G69" s="56">
        <f t="shared" si="0"/>
        <v>672000</v>
      </c>
    </row>
    <row r="70" spans="1:7">
      <c r="A70" s="62">
        <v>2</v>
      </c>
      <c r="B70" s="51" t="s">
        <v>278</v>
      </c>
      <c r="C70" s="51"/>
      <c r="D70" s="51"/>
      <c r="E70" s="51"/>
      <c r="F70" s="51"/>
      <c r="G70" s="52">
        <f>SUM(G71:G138)</f>
        <v>10111500</v>
      </c>
    </row>
    <row r="71" spans="1:7" ht="20.100000000000001" customHeight="1">
      <c r="A71" s="40">
        <v>2.1</v>
      </c>
      <c r="B71" s="63" t="s">
        <v>154</v>
      </c>
      <c r="C71" s="40">
        <v>10</v>
      </c>
      <c r="D71" s="40" t="s">
        <v>155</v>
      </c>
      <c r="E71" s="40">
        <v>1</v>
      </c>
      <c r="F71" s="64">
        <v>40000</v>
      </c>
      <c r="G71" s="64">
        <f>C71*F71</f>
        <v>400000</v>
      </c>
    </row>
    <row r="72" spans="1:7" ht="20.100000000000001" customHeight="1">
      <c r="A72" s="40">
        <v>2.2000000000000002</v>
      </c>
      <c r="B72" s="63" t="s">
        <v>156</v>
      </c>
      <c r="C72" s="40">
        <v>10</v>
      </c>
      <c r="D72" s="40" t="s">
        <v>155</v>
      </c>
      <c r="E72" s="40">
        <v>1</v>
      </c>
      <c r="F72" s="64">
        <v>45000</v>
      </c>
      <c r="G72" s="64">
        <f t="shared" ref="G72:G135" si="1">C72*F72</f>
        <v>450000</v>
      </c>
    </row>
    <row r="73" spans="1:7" ht="20.100000000000001" customHeight="1">
      <c r="A73" s="40">
        <v>2.2999999999999998</v>
      </c>
      <c r="B73" s="63" t="s">
        <v>157</v>
      </c>
      <c r="C73" s="40">
        <v>5</v>
      </c>
      <c r="D73" s="40" t="s">
        <v>163</v>
      </c>
      <c r="E73" s="40">
        <v>1</v>
      </c>
      <c r="F73" s="64">
        <v>8000</v>
      </c>
      <c r="G73" s="64">
        <f t="shared" si="1"/>
        <v>40000</v>
      </c>
    </row>
    <row r="74" spans="1:7" ht="20.100000000000001" customHeight="1">
      <c r="A74" s="40">
        <v>2.4</v>
      </c>
      <c r="B74" s="63" t="s">
        <v>159</v>
      </c>
      <c r="C74" s="40">
        <v>5</v>
      </c>
      <c r="D74" s="40" t="s">
        <v>163</v>
      </c>
      <c r="E74" s="40">
        <v>1</v>
      </c>
      <c r="F74" s="64">
        <v>8000</v>
      </c>
      <c r="G74" s="64">
        <f t="shared" si="1"/>
        <v>40000</v>
      </c>
    </row>
    <row r="75" spans="1:7" ht="20.100000000000001" customHeight="1">
      <c r="A75" s="40">
        <v>2.5</v>
      </c>
      <c r="B75" s="63" t="s">
        <v>160</v>
      </c>
      <c r="C75" s="40">
        <v>10</v>
      </c>
      <c r="D75" s="40" t="s">
        <v>163</v>
      </c>
      <c r="E75" s="40">
        <v>1</v>
      </c>
      <c r="F75" s="64">
        <v>8000</v>
      </c>
      <c r="G75" s="64">
        <f t="shared" si="1"/>
        <v>80000</v>
      </c>
    </row>
    <row r="76" spans="1:7" ht="20.100000000000001" customHeight="1">
      <c r="A76" s="40">
        <v>2.6</v>
      </c>
      <c r="B76" s="63" t="s">
        <v>161</v>
      </c>
      <c r="C76" s="40">
        <v>5</v>
      </c>
      <c r="D76" s="40" t="s">
        <v>163</v>
      </c>
      <c r="E76" s="40">
        <v>1</v>
      </c>
      <c r="F76" s="64">
        <v>8000</v>
      </c>
      <c r="G76" s="64">
        <f t="shared" si="1"/>
        <v>40000</v>
      </c>
    </row>
    <row r="77" spans="1:7" ht="20.100000000000001" customHeight="1">
      <c r="A77" s="40">
        <v>2.7</v>
      </c>
      <c r="B77" s="63" t="s">
        <v>162</v>
      </c>
      <c r="C77" s="40">
        <v>30</v>
      </c>
      <c r="D77" s="40" t="s">
        <v>163</v>
      </c>
      <c r="E77" s="40">
        <v>1</v>
      </c>
      <c r="F77" s="64">
        <v>6000</v>
      </c>
      <c r="G77" s="64">
        <f t="shared" si="1"/>
        <v>180000</v>
      </c>
    </row>
    <row r="78" spans="1:7" ht="20.100000000000001" customHeight="1">
      <c r="A78" s="40">
        <v>2.8</v>
      </c>
      <c r="B78" s="63" t="s">
        <v>164</v>
      </c>
      <c r="C78" s="40">
        <v>30</v>
      </c>
      <c r="D78" s="40" t="s">
        <v>163</v>
      </c>
      <c r="E78" s="40">
        <v>1</v>
      </c>
      <c r="F78" s="64">
        <v>6500</v>
      </c>
      <c r="G78" s="64">
        <f t="shared" si="1"/>
        <v>195000</v>
      </c>
    </row>
    <row r="79" spans="1:7" ht="20.100000000000001" customHeight="1">
      <c r="A79" s="40">
        <v>2.9</v>
      </c>
      <c r="B79" s="63" t="s">
        <v>165</v>
      </c>
      <c r="C79" s="40">
        <v>20</v>
      </c>
      <c r="D79" s="40" t="s">
        <v>163</v>
      </c>
      <c r="E79" s="40">
        <v>1</v>
      </c>
      <c r="F79" s="64">
        <v>27500</v>
      </c>
      <c r="G79" s="64">
        <f t="shared" si="1"/>
        <v>550000</v>
      </c>
    </row>
    <row r="80" spans="1:7" ht="20.100000000000001" customHeight="1">
      <c r="A80" s="61" t="s">
        <v>279</v>
      </c>
      <c r="B80" s="63" t="s">
        <v>167</v>
      </c>
      <c r="C80" s="40">
        <v>100</v>
      </c>
      <c r="D80" s="40" t="s">
        <v>163</v>
      </c>
      <c r="E80" s="40">
        <v>1</v>
      </c>
      <c r="F80" s="64">
        <v>1300</v>
      </c>
      <c r="G80" s="64">
        <f t="shared" si="1"/>
        <v>130000</v>
      </c>
    </row>
    <row r="81" spans="1:7" ht="20.100000000000001" customHeight="1">
      <c r="A81" s="61" t="s">
        <v>280</v>
      </c>
      <c r="B81" s="63" t="s">
        <v>169</v>
      </c>
      <c r="C81" s="40">
        <v>100</v>
      </c>
      <c r="D81" s="40" t="s">
        <v>163</v>
      </c>
      <c r="E81" s="40">
        <v>1</v>
      </c>
      <c r="F81" s="64">
        <v>500</v>
      </c>
      <c r="G81" s="64">
        <f t="shared" si="1"/>
        <v>50000</v>
      </c>
    </row>
    <row r="82" spans="1:7" ht="20.100000000000001" customHeight="1">
      <c r="A82" s="61" t="s">
        <v>281</v>
      </c>
      <c r="B82" s="63" t="s">
        <v>171</v>
      </c>
      <c r="C82" s="40">
        <v>100</v>
      </c>
      <c r="D82" s="40" t="s">
        <v>163</v>
      </c>
      <c r="E82" s="40">
        <v>1</v>
      </c>
      <c r="F82" s="64">
        <v>600</v>
      </c>
      <c r="G82" s="64">
        <f t="shared" si="1"/>
        <v>60000</v>
      </c>
    </row>
    <row r="83" spans="1:7" ht="20.100000000000001" customHeight="1">
      <c r="A83" s="61" t="s">
        <v>282</v>
      </c>
      <c r="B83" s="63" t="s">
        <v>173</v>
      </c>
      <c r="C83" s="40">
        <v>10</v>
      </c>
      <c r="D83" s="40" t="s">
        <v>163</v>
      </c>
      <c r="E83" s="40">
        <v>1</v>
      </c>
      <c r="F83" s="64">
        <v>10000</v>
      </c>
      <c r="G83" s="64">
        <f t="shared" si="1"/>
        <v>100000</v>
      </c>
    </row>
    <row r="84" spans="1:7" ht="20.100000000000001" customHeight="1">
      <c r="A84" s="61" t="s">
        <v>283</v>
      </c>
      <c r="B84" s="63" t="s">
        <v>175</v>
      </c>
      <c r="C84" s="40">
        <v>10</v>
      </c>
      <c r="D84" s="40" t="s">
        <v>163</v>
      </c>
      <c r="E84" s="40">
        <v>1</v>
      </c>
      <c r="F84" s="64">
        <v>9500</v>
      </c>
      <c r="G84" s="64">
        <f t="shared" si="1"/>
        <v>95000</v>
      </c>
    </row>
    <row r="85" spans="1:7" ht="20.100000000000001" customHeight="1">
      <c r="A85" s="61" t="s">
        <v>284</v>
      </c>
      <c r="B85" s="63" t="s">
        <v>177</v>
      </c>
      <c r="C85" s="40">
        <v>10</v>
      </c>
      <c r="D85" s="40" t="s">
        <v>163</v>
      </c>
      <c r="E85" s="40">
        <v>1</v>
      </c>
      <c r="F85" s="64">
        <v>18000</v>
      </c>
      <c r="G85" s="64">
        <f t="shared" si="1"/>
        <v>180000</v>
      </c>
    </row>
    <row r="86" spans="1:7" ht="20.100000000000001" customHeight="1">
      <c r="A86" s="61" t="s">
        <v>285</v>
      </c>
      <c r="B86" s="63" t="s">
        <v>179</v>
      </c>
      <c r="C86" s="40">
        <v>10</v>
      </c>
      <c r="D86" s="40" t="s">
        <v>163</v>
      </c>
      <c r="E86" s="40">
        <v>1</v>
      </c>
      <c r="F86" s="64">
        <v>30000</v>
      </c>
      <c r="G86" s="64">
        <f t="shared" si="1"/>
        <v>300000</v>
      </c>
    </row>
    <row r="87" spans="1:7" ht="20.100000000000001" customHeight="1">
      <c r="A87" s="61" t="s">
        <v>286</v>
      </c>
      <c r="B87" s="63" t="s">
        <v>181</v>
      </c>
      <c r="C87" s="40">
        <v>5</v>
      </c>
      <c r="D87" s="40" t="s">
        <v>163</v>
      </c>
      <c r="E87" s="40">
        <v>1</v>
      </c>
      <c r="F87" s="64">
        <v>15000</v>
      </c>
      <c r="G87" s="64">
        <f t="shared" si="1"/>
        <v>75000</v>
      </c>
    </row>
    <row r="88" spans="1:7" ht="20.100000000000001" customHeight="1">
      <c r="A88" s="61" t="s">
        <v>287</v>
      </c>
      <c r="B88" s="63" t="s">
        <v>183</v>
      </c>
      <c r="C88" s="40">
        <v>5</v>
      </c>
      <c r="D88" s="40" t="s">
        <v>163</v>
      </c>
      <c r="E88" s="40">
        <v>1</v>
      </c>
      <c r="F88" s="64">
        <v>5500</v>
      </c>
      <c r="G88" s="64">
        <f t="shared" si="1"/>
        <v>27500</v>
      </c>
    </row>
    <row r="89" spans="1:7" ht="20.100000000000001" customHeight="1">
      <c r="A89" s="61" t="s">
        <v>288</v>
      </c>
      <c r="B89" s="63" t="s">
        <v>187</v>
      </c>
      <c r="C89" s="40">
        <v>5</v>
      </c>
      <c r="D89" s="40" t="s">
        <v>163</v>
      </c>
      <c r="E89" s="40">
        <v>1</v>
      </c>
      <c r="F89" s="64">
        <v>8000</v>
      </c>
      <c r="G89" s="64">
        <f t="shared" si="1"/>
        <v>40000</v>
      </c>
    </row>
    <row r="90" spans="1:7" ht="20.100000000000001" customHeight="1">
      <c r="A90" s="61" t="s">
        <v>289</v>
      </c>
      <c r="B90" s="63" t="s">
        <v>189</v>
      </c>
      <c r="C90" s="40">
        <v>5</v>
      </c>
      <c r="D90" s="40" t="s">
        <v>163</v>
      </c>
      <c r="E90" s="40">
        <v>1</v>
      </c>
      <c r="F90" s="64">
        <v>11500</v>
      </c>
      <c r="G90" s="64">
        <f t="shared" si="1"/>
        <v>57500</v>
      </c>
    </row>
    <row r="91" spans="1:7" ht="20.100000000000001" customHeight="1">
      <c r="A91" s="61" t="s">
        <v>290</v>
      </c>
      <c r="B91" s="63" t="s">
        <v>191</v>
      </c>
      <c r="C91" s="40">
        <v>2</v>
      </c>
      <c r="D91" s="40" t="s">
        <v>192</v>
      </c>
      <c r="E91" s="40">
        <v>1</v>
      </c>
      <c r="F91" s="64">
        <v>3000</v>
      </c>
      <c r="G91" s="64">
        <f t="shared" si="1"/>
        <v>6000</v>
      </c>
    </row>
    <row r="92" spans="1:7" ht="20.100000000000001" customHeight="1">
      <c r="A92" s="61" t="s">
        <v>291</v>
      </c>
      <c r="B92" s="63" t="s">
        <v>194</v>
      </c>
      <c r="C92" s="40">
        <v>2</v>
      </c>
      <c r="D92" s="40" t="s">
        <v>192</v>
      </c>
      <c r="E92" s="40">
        <v>1</v>
      </c>
      <c r="F92" s="64">
        <v>5000</v>
      </c>
      <c r="G92" s="64">
        <f t="shared" si="1"/>
        <v>10000</v>
      </c>
    </row>
    <row r="93" spans="1:7" ht="20.100000000000001" customHeight="1">
      <c r="A93" s="61" t="s">
        <v>292</v>
      </c>
      <c r="B93" s="63" t="s">
        <v>196</v>
      </c>
      <c r="C93" s="40">
        <v>5</v>
      </c>
      <c r="D93" s="40" t="s">
        <v>163</v>
      </c>
      <c r="E93" s="40">
        <v>1</v>
      </c>
      <c r="F93" s="64">
        <v>19000</v>
      </c>
      <c r="G93" s="64">
        <f t="shared" si="1"/>
        <v>95000</v>
      </c>
    </row>
    <row r="94" spans="1:7" ht="20.100000000000001" customHeight="1">
      <c r="A94" s="61" t="s">
        <v>293</v>
      </c>
      <c r="B94" s="63" t="s">
        <v>198</v>
      </c>
      <c r="C94" s="40">
        <v>5</v>
      </c>
      <c r="D94" s="40" t="s">
        <v>163</v>
      </c>
      <c r="E94" s="40">
        <v>1</v>
      </c>
      <c r="F94" s="64">
        <v>7000</v>
      </c>
      <c r="G94" s="64">
        <f t="shared" si="1"/>
        <v>35000</v>
      </c>
    </row>
    <row r="95" spans="1:7" ht="20.100000000000001" customHeight="1">
      <c r="A95" s="61" t="s">
        <v>294</v>
      </c>
      <c r="B95" s="63" t="s">
        <v>200</v>
      </c>
      <c r="C95" s="40">
        <v>10</v>
      </c>
      <c r="D95" s="40" t="s">
        <v>192</v>
      </c>
      <c r="E95" s="40">
        <v>1</v>
      </c>
      <c r="F95" s="64">
        <v>3500</v>
      </c>
      <c r="G95" s="64">
        <f t="shared" si="1"/>
        <v>35000</v>
      </c>
    </row>
    <row r="96" spans="1:7" ht="20.100000000000001" customHeight="1">
      <c r="A96" s="61" t="s">
        <v>295</v>
      </c>
      <c r="B96" s="63" t="s">
        <v>202</v>
      </c>
      <c r="C96" s="40">
        <v>10</v>
      </c>
      <c r="D96" s="40" t="s">
        <v>192</v>
      </c>
      <c r="E96" s="40">
        <v>1</v>
      </c>
      <c r="F96" s="64">
        <v>2000</v>
      </c>
      <c r="G96" s="64">
        <f t="shared" si="1"/>
        <v>20000</v>
      </c>
    </row>
    <row r="97" spans="1:7" ht="20.100000000000001" customHeight="1">
      <c r="A97" s="61" t="s">
        <v>296</v>
      </c>
      <c r="B97" s="63" t="s">
        <v>204</v>
      </c>
      <c r="C97" s="40">
        <v>10</v>
      </c>
      <c r="D97" s="40" t="s">
        <v>205</v>
      </c>
      <c r="E97" s="40">
        <v>1</v>
      </c>
      <c r="F97" s="64">
        <v>9000</v>
      </c>
      <c r="G97" s="64">
        <f t="shared" si="1"/>
        <v>90000</v>
      </c>
    </row>
    <row r="98" spans="1:7" ht="20.100000000000001" customHeight="1">
      <c r="A98" s="61" t="s">
        <v>297</v>
      </c>
      <c r="B98" s="63" t="s">
        <v>207</v>
      </c>
      <c r="C98" s="40">
        <v>10</v>
      </c>
      <c r="D98" s="40" t="s">
        <v>205</v>
      </c>
      <c r="E98" s="40">
        <v>1</v>
      </c>
      <c r="F98" s="64">
        <v>14000</v>
      </c>
      <c r="G98" s="64">
        <f t="shared" si="1"/>
        <v>140000</v>
      </c>
    </row>
    <row r="99" spans="1:7" ht="20.100000000000001" customHeight="1">
      <c r="A99" s="61" t="s">
        <v>298</v>
      </c>
      <c r="B99" s="63" t="s">
        <v>209</v>
      </c>
      <c r="C99" s="40">
        <v>10</v>
      </c>
      <c r="D99" s="40" t="s">
        <v>205</v>
      </c>
      <c r="E99" s="40">
        <v>1</v>
      </c>
      <c r="F99" s="64">
        <v>11000</v>
      </c>
      <c r="G99" s="64">
        <f t="shared" si="1"/>
        <v>110000</v>
      </c>
    </row>
    <row r="100" spans="1:7" ht="20.100000000000001" customHeight="1">
      <c r="A100" s="61" t="s">
        <v>299</v>
      </c>
      <c r="B100" s="63" t="s">
        <v>211</v>
      </c>
      <c r="C100" s="40">
        <v>10</v>
      </c>
      <c r="D100" s="40" t="s">
        <v>205</v>
      </c>
      <c r="E100" s="40">
        <v>1</v>
      </c>
      <c r="F100" s="64">
        <v>12000</v>
      </c>
      <c r="G100" s="64">
        <f t="shared" si="1"/>
        <v>120000</v>
      </c>
    </row>
    <row r="101" spans="1:7" ht="20.100000000000001" customHeight="1">
      <c r="A101" s="61" t="s">
        <v>300</v>
      </c>
      <c r="B101" s="63" t="s">
        <v>213</v>
      </c>
      <c r="C101" s="40">
        <v>10</v>
      </c>
      <c r="D101" s="40" t="s">
        <v>163</v>
      </c>
      <c r="E101" s="40">
        <v>1</v>
      </c>
      <c r="F101" s="64">
        <v>120000</v>
      </c>
      <c r="G101" s="64">
        <f t="shared" si="1"/>
        <v>1200000</v>
      </c>
    </row>
    <row r="102" spans="1:7" ht="20.100000000000001" customHeight="1">
      <c r="A102" s="61" t="s">
        <v>301</v>
      </c>
      <c r="B102" s="63" t="s">
        <v>215</v>
      </c>
      <c r="C102" s="40">
        <v>5</v>
      </c>
      <c r="D102" s="40" t="s">
        <v>163</v>
      </c>
      <c r="E102" s="40">
        <v>1</v>
      </c>
      <c r="F102" s="64">
        <v>10500</v>
      </c>
      <c r="G102" s="64">
        <f t="shared" si="1"/>
        <v>52500</v>
      </c>
    </row>
    <row r="103" spans="1:7" ht="20.100000000000001" customHeight="1">
      <c r="A103" s="61" t="s">
        <v>302</v>
      </c>
      <c r="B103" s="63" t="s">
        <v>217</v>
      </c>
      <c r="C103" s="40">
        <v>5</v>
      </c>
      <c r="D103" s="40" t="s">
        <v>163</v>
      </c>
      <c r="E103" s="40">
        <v>1</v>
      </c>
      <c r="F103" s="64">
        <v>17000</v>
      </c>
      <c r="G103" s="64">
        <f t="shared" si="1"/>
        <v>85000</v>
      </c>
    </row>
    <row r="104" spans="1:7" ht="20.100000000000001" customHeight="1">
      <c r="A104" s="61" t="s">
        <v>303</v>
      </c>
      <c r="B104" s="63" t="s">
        <v>219</v>
      </c>
      <c r="C104" s="40">
        <v>5</v>
      </c>
      <c r="D104" s="40" t="s">
        <v>163</v>
      </c>
      <c r="E104" s="40">
        <v>1</v>
      </c>
      <c r="F104" s="64">
        <v>13500</v>
      </c>
      <c r="G104" s="64">
        <f t="shared" si="1"/>
        <v>67500</v>
      </c>
    </row>
    <row r="105" spans="1:7" ht="20.100000000000001" customHeight="1">
      <c r="A105" s="61" t="s">
        <v>304</v>
      </c>
      <c r="B105" s="63" t="s">
        <v>221</v>
      </c>
      <c r="C105" s="40">
        <v>5</v>
      </c>
      <c r="D105" s="40" t="s">
        <v>163</v>
      </c>
      <c r="E105" s="40">
        <v>1</v>
      </c>
      <c r="F105" s="64">
        <v>13500</v>
      </c>
      <c r="G105" s="64">
        <f t="shared" si="1"/>
        <v>67500</v>
      </c>
    </row>
    <row r="106" spans="1:7" ht="20.100000000000001" customHeight="1">
      <c r="A106" s="61" t="s">
        <v>305</v>
      </c>
      <c r="B106" s="63" t="s">
        <v>223</v>
      </c>
      <c r="C106" s="40">
        <v>10</v>
      </c>
      <c r="D106" s="40" t="s">
        <v>163</v>
      </c>
      <c r="E106" s="40">
        <v>1</v>
      </c>
      <c r="F106" s="64">
        <v>19000</v>
      </c>
      <c r="G106" s="64">
        <f t="shared" si="1"/>
        <v>190000</v>
      </c>
    </row>
    <row r="107" spans="1:7" ht="20.100000000000001" customHeight="1">
      <c r="A107" s="61" t="s">
        <v>306</v>
      </c>
      <c r="B107" s="63" t="s">
        <v>225</v>
      </c>
      <c r="C107" s="40">
        <v>10</v>
      </c>
      <c r="D107" s="40" t="s">
        <v>163</v>
      </c>
      <c r="E107" s="40">
        <v>1</v>
      </c>
      <c r="F107" s="64">
        <v>6000</v>
      </c>
      <c r="G107" s="64">
        <f t="shared" si="1"/>
        <v>60000</v>
      </c>
    </row>
    <row r="108" spans="1:7" ht="20.100000000000001" customHeight="1">
      <c r="A108" s="61" t="s">
        <v>307</v>
      </c>
      <c r="B108" s="63" t="s">
        <v>227</v>
      </c>
      <c r="C108" s="40">
        <v>10</v>
      </c>
      <c r="D108" s="40" t="s">
        <v>163</v>
      </c>
      <c r="E108" s="40">
        <v>1</v>
      </c>
      <c r="F108" s="64">
        <v>27000</v>
      </c>
      <c r="G108" s="64">
        <f t="shared" si="1"/>
        <v>270000</v>
      </c>
    </row>
    <row r="109" spans="1:7" ht="20.100000000000001" customHeight="1">
      <c r="A109" s="61" t="s">
        <v>308</v>
      </c>
      <c r="B109" s="63" t="s">
        <v>229</v>
      </c>
      <c r="C109" s="40">
        <v>1</v>
      </c>
      <c r="D109" s="40" t="s">
        <v>163</v>
      </c>
      <c r="E109" s="40">
        <v>1</v>
      </c>
      <c r="F109" s="64">
        <v>45000</v>
      </c>
      <c r="G109" s="64">
        <f t="shared" si="1"/>
        <v>45000</v>
      </c>
    </row>
    <row r="110" spans="1:7" ht="20.100000000000001" customHeight="1">
      <c r="A110" s="61" t="s">
        <v>309</v>
      </c>
      <c r="B110" s="63" t="s">
        <v>231</v>
      </c>
      <c r="C110" s="40">
        <v>1</v>
      </c>
      <c r="D110" s="40" t="s">
        <v>163</v>
      </c>
      <c r="E110" s="40">
        <v>1</v>
      </c>
      <c r="F110" s="64">
        <v>45000</v>
      </c>
      <c r="G110" s="64">
        <f t="shared" si="1"/>
        <v>45000</v>
      </c>
    </row>
    <row r="111" spans="1:7" ht="20.100000000000001" customHeight="1">
      <c r="A111" s="61" t="s">
        <v>310</v>
      </c>
      <c r="B111" s="63" t="s">
        <v>233</v>
      </c>
      <c r="C111" s="40">
        <v>1</v>
      </c>
      <c r="D111" s="40" t="s">
        <v>163</v>
      </c>
      <c r="E111" s="40">
        <v>1</v>
      </c>
      <c r="F111" s="64">
        <v>45000</v>
      </c>
      <c r="G111" s="64">
        <f t="shared" si="1"/>
        <v>45000</v>
      </c>
    </row>
    <row r="112" spans="1:7" ht="20.100000000000001" customHeight="1">
      <c r="A112" s="61" t="s">
        <v>311</v>
      </c>
      <c r="B112" s="63" t="s">
        <v>312</v>
      </c>
      <c r="C112" s="40">
        <v>10</v>
      </c>
      <c r="D112" s="40" t="s">
        <v>163</v>
      </c>
      <c r="E112" s="40">
        <v>1</v>
      </c>
      <c r="F112" s="64">
        <v>5000</v>
      </c>
      <c r="G112" s="64">
        <f t="shared" si="1"/>
        <v>50000</v>
      </c>
    </row>
    <row r="113" spans="1:7" ht="20.100000000000001" customHeight="1">
      <c r="A113" s="61" t="s">
        <v>313</v>
      </c>
      <c r="B113" s="63" t="s">
        <v>314</v>
      </c>
      <c r="C113" s="40">
        <v>10</v>
      </c>
      <c r="D113" s="40" t="s">
        <v>163</v>
      </c>
      <c r="E113" s="40">
        <v>1</v>
      </c>
      <c r="F113" s="64">
        <v>13000</v>
      </c>
      <c r="G113" s="64">
        <f t="shared" si="1"/>
        <v>130000</v>
      </c>
    </row>
    <row r="114" spans="1:7" ht="20.100000000000001" customHeight="1">
      <c r="A114" s="61" t="s">
        <v>315</v>
      </c>
      <c r="B114" s="63" t="s">
        <v>235</v>
      </c>
      <c r="C114" s="40">
        <v>10</v>
      </c>
      <c r="D114" s="40" t="s">
        <v>163</v>
      </c>
      <c r="E114" s="40">
        <v>1</v>
      </c>
      <c r="F114" s="64">
        <v>13000</v>
      </c>
      <c r="G114" s="64">
        <f t="shared" si="1"/>
        <v>130000</v>
      </c>
    </row>
    <row r="115" spans="1:7" ht="20.100000000000001" customHeight="1">
      <c r="A115" s="61" t="s">
        <v>316</v>
      </c>
      <c r="B115" s="63" t="s">
        <v>317</v>
      </c>
      <c r="C115" s="40">
        <v>10</v>
      </c>
      <c r="D115" s="40" t="s">
        <v>163</v>
      </c>
      <c r="E115" s="40">
        <v>1</v>
      </c>
      <c r="F115" s="64">
        <v>17000</v>
      </c>
      <c r="G115" s="64">
        <f t="shared" si="1"/>
        <v>170000</v>
      </c>
    </row>
    <row r="116" spans="1:7" ht="20.100000000000001" customHeight="1">
      <c r="A116" s="61" t="s">
        <v>318</v>
      </c>
      <c r="B116" s="63" t="s">
        <v>237</v>
      </c>
      <c r="C116" s="40">
        <v>8</v>
      </c>
      <c r="D116" s="40" t="s">
        <v>163</v>
      </c>
      <c r="E116" s="40">
        <v>1</v>
      </c>
      <c r="F116" s="64">
        <v>35000</v>
      </c>
      <c r="G116" s="64">
        <f t="shared" si="1"/>
        <v>280000</v>
      </c>
    </row>
    <row r="117" spans="1:7" ht="20.100000000000001" customHeight="1">
      <c r="A117" s="61" t="s">
        <v>319</v>
      </c>
      <c r="B117" s="63" t="s">
        <v>239</v>
      </c>
      <c r="C117" s="40">
        <v>8</v>
      </c>
      <c r="D117" s="40" t="s">
        <v>163</v>
      </c>
      <c r="E117" s="40">
        <v>1</v>
      </c>
      <c r="F117" s="64">
        <v>30000</v>
      </c>
      <c r="G117" s="64">
        <f t="shared" si="1"/>
        <v>240000</v>
      </c>
    </row>
    <row r="118" spans="1:7" ht="20.100000000000001" customHeight="1">
      <c r="A118" s="61" t="s">
        <v>320</v>
      </c>
      <c r="B118" s="63" t="s">
        <v>241</v>
      </c>
      <c r="C118" s="40">
        <v>10</v>
      </c>
      <c r="D118" s="40" t="s">
        <v>192</v>
      </c>
      <c r="E118" s="40">
        <v>1</v>
      </c>
      <c r="F118" s="64">
        <v>4000</v>
      </c>
      <c r="G118" s="64">
        <f t="shared" si="1"/>
        <v>40000</v>
      </c>
    </row>
    <row r="119" spans="1:7" ht="20.100000000000001" customHeight="1">
      <c r="A119" s="61" t="s">
        <v>321</v>
      </c>
      <c r="B119" s="63" t="s">
        <v>243</v>
      </c>
      <c r="C119" s="40">
        <v>10</v>
      </c>
      <c r="D119" s="40" t="s">
        <v>163</v>
      </c>
      <c r="E119" s="40">
        <v>1</v>
      </c>
      <c r="F119" s="64">
        <v>11000</v>
      </c>
      <c r="G119" s="64">
        <f t="shared" si="1"/>
        <v>110000</v>
      </c>
    </row>
    <row r="120" spans="1:7" ht="20.100000000000001" customHeight="1">
      <c r="A120" s="61" t="s">
        <v>322</v>
      </c>
      <c r="B120" s="63" t="s">
        <v>245</v>
      </c>
      <c r="C120" s="40">
        <v>10</v>
      </c>
      <c r="D120" s="40" t="s">
        <v>192</v>
      </c>
      <c r="E120" s="40">
        <v>1</v>
      </c>
      <c r="F120" s="64">
        <v>5000</v>
      </c>
      <c r="G120" s="64">
        <f t="shared" si="1"/>
        <v>50000</v>
      </c>
    </row>
    <row r="121" spans="1:7" ht="20.100000000000001" customHeight="1">
      <c r="A121" s="61" t="s">
        <v>323</v>
      </c>
      <c r="B121" s="63" t="s">
        <v>324</v>
      </c>
      <c r="C121" s="40">
        <v>10</v>
      </c>
      <c r="D121" s="40" t="s">
        <v>192</v>
      </c>
      <c r="E121" s="40">
        <v>1</v>
      </c>
      <c r="F121" s="64">
        <v>3000</v>
      </c>
      <c r="G121" s="64">
        <f t="shared" si="1"/>
        <v>30000</v>
      </c>
    </row>
    <row r="122" spans="1:7" ht="20.100000000000001" customHeight="1">
      <c r="A122" s="61" t="s">
        <v>325</v>
      </c>
      <c r="B122" s="63" t="s">
        <v>247</v>
      </c>
      <c r="C122" s="40">
        <v>5</v>
      </c>
      <c r="D122" s="40" t="s">
        <v>163</v>
      </c>
      <c r="E122" s="40">
        <v>1</v>
      </c>
      <c r="F122" s="64">
        <v>65000</v>
      </c>
      <c r="G122" s="64">
        <f t="shared" si="1"/>
        <v>325000</v>
      </c>
    </row>
    <row r="123" spans="1:7" ht="20.100000000000001" customHeight="1">
      <c r="A123" s="61" t="s">
        <v>326</v>
      </c>
      <c r="B123" s="63" t="s">
        <v>249</v>
      </c>
      <c r="C123" s="40">
        <v>10</v>
      </c>
      <c r="D123" s="40" t="s">
        <v>163</v>
      </c>
      <c r="E123" s="40">
        <v>1</v>
      </c>
      <c r="F123" s="64">
        <v>10000</v>
      </c>
      <c r="G123" s="64">
        <f t="shared" si="1"/>
        <v>100000</v>
      </c>
    </row>
    <row r="124" spans="1:7" ht="20.100000000000001" customHeight="1">
      <c r="A124" s="61" t="s">
        <v>327</v>
      </c>
      <c r="B124" s="63" t="s">
        <v>251</v>
      </c>
      <c r="C124" s="40">
        <v>10</v>
      </c>
      <c r="D124" s="40" t="s">
        <v>163</v>
      </c>
      <c r="E124" s="40">
        <v>1</v>
      </c>
      <c r="F124" s="64">
        <v>13000</v>
      </c>
      <c r="G124" s="64">
        <f t="shared" si="1"/>
        <v>130000</v>
      </c>
    </row>
    <row r="125" spans="1:7" ht="20.100000000000001" customHeight="1">
      <c r="A125" s="61" t="s">
        <v>328</v>
      </c>
      <c r="B125" s="63" t="s">
        <v>253</v>
      </c>
      <c r="C125" s="40">
        <v>10</v>
      </c>
      <c r="D125" s="40" t="s">
        <v>163</v>
      </c>
      <c r="E125" s="40">
        <v>1</v>
      </c>
      <c r="F125" s="64">
        <v>27000</v>
      </c>
      <c r="G125" s="64">
        <f t="shared" si="1"/>
        <v>270000</v>
      </c>
    </row>
    <row r="126" spans="1:7" ht="20.100000000000001" customHeight="1">
      <c r="A126" s="61" t="s">
        <v>329</v>
      </c>
      <c r="B126" s="63" t="s">
        <v>255</v>
      </c>
      <c r="C126" s="40">
        <v>2</v>
      </c>
      <c r="D126" s="40" t="s">
        <v>163</v>
      </c>
      <c r="E126" s="40">
        <v>1</v>
      </c>
      <c r="F126" s="64">
        <v>24000</v>
      </c>
      <c r="G126" s="64">
        <f t="shared" si="1"/>
        <v>48000</v>
      </c>
    </row>
    <row r="127" spans="1:7" ht="20.100000000000001" customHeight="1">
      <c r="A127" s="61" t="s">
        <v>330</v>
      </c>
      <c r="B127" s="63" t="s">
        <v>257</v>
      </c>
      <c r="C127" s="40">
        <v>5</v>
      </c>
      <c r="D127" s="40" t="s">
        <v>163</v>
      </c>
      <c r="E127" s="40">
        <v>1</v>
      </c>
      <c r="F127" s="64">
        <v>2000</v>
      </c>
      <c r="G127" s="64">
        <f t="shared" si="1"/>
        <v>10000</v>
      </c>
    </row>
    <row r="128" spans="1:7" ht="20.100000000000001" customHeight="1">
      <c r="A128" s="61" t="s">
        <v>331</v>
      </c>
      <c r="B128" s="63" t="s">
        <v>259</v>
      </c>
      <c r="C128" s="40">
        <v>10</v>
      </c>
      <c r="D128" s="40" t="s">
        <v>163</v>
      </c>
      <c r="E128" s="40">
        <v>1</v>
      </c>
      <c r="F128" s="64">
        <v>2000</v>
      </c>
      <c r="G128" s="64">
        <f t="shared" si="1"/>
        <v>20000</v>
      </c>
    </row>
    <row r="129" spans="1:7" ht="20.100000000000001" customHeight="1">
      <c r="A129" s="61" t="s">
        <v>332</v>
      </c>
      <c r="B129" s="63" t="s">
        <v>261</v>
      </c>
      <c r="C129" s="40">
        <v>5</v>
      </c>
      <c r="D129" s="40" t="s">
        <v>163</v>
      </c>
      <c r="E129" s="40">
        <v>1</v>
      </c>
      <c r="F129" s="64">
        <v>2000</v>
      </c>
      <c r="G129" s="64">
        <f t="shared" si="1"/>
        <v>10000</v>
      </c>
    </row>
    <row r="130" spans="1:7" ht="20.100000000000001" customHeight="1">
      <c r="A130" s="61" t="s">
        <v>333</v>
      </c>
      <c r="B130" s="63" t="s">
        <v>269</v>
      </c>
      <c r="C130" s="40">
        <v>10</v>
      </c>
      <c r="D130" s="40" t="s">
        <v>163</v>
      </c>
      <c r="E130" s="40">
        <v>1</v>
      </c>
      <c r="F130" s="64">
        <v>10000</v>
      </c>
      <c r="G130" s="64">
        <f t="shared" si="1"/>
        <v>100000</v>
      </c>
    </row>
    <row r="131" spans="1:7" ht="20.100000000000001" customHeight="1">
      <c r="A131" s="61" t="s">
        <v>334</v>
      </c>
      <c r="B131" s="63" t="s">
        <v>271</v>
      </c>
      <c r="C131" s="40">
        <v>10</v>
      </c>
      <c r="D131" s="40" t="s">
        <v>163</v>
      </c>
      <c r="E131" s="40">
        <v>1</v>
      </c>
      <c r="F131" s="64">
        <v>10000</v>
      </c>
      <c r="G131" s="64">
        <f t="shared" si="1"/>
        <v>100000</v>
      </c>
    </row>
    <row r="132" spans="1:7" ht="20.100000000000001" customHeight="1">
      <c r="A132" s="61" t="s">
        <v>335</v>
      </c>
      <c r="B132" s="63" t="s">
        <v>273</v>
      </c>
      <c r="C132" s="40">
        <v>100</v>
      </c>
      <c r="D132" s="40" t="s">
        <v>163</v>
      </c>
      <c r="E132" s="40">
        <v>1</v>
      </c>
      <c r="F132" s="64">
        <v>1000</v>
      </c>
      <c r="G132" s="64">
        <f t="shared" si="1"/>
        <v>100000</v>
      </c>
    </row>
    <row r="133" spans="1:7" ht="20.100000000000001" customHeight="1">
      <c r="A133" s="61" t="s">
        <v>336</v>
      </c>
      <c r="B133" s="63" t="s">
        <v>275</v>
      </c>
      <c r="C133" s="40">
        <v>100</v>
      </c>
      <c r="D133" s="40" t="s">
        <v>163</v>
      </c>
      <c r="E133" s="40">
        <v>1</v>
      </c>
      <c r="F133" s="64">
        <v>1500</v>
      </c>
      <c r="G133" s="64">
        <f t="shared" si="1"/>
        <v>150000</v>
      </c>
    </row>
    <row r="134" spans="1:7" ht="20.100000000000001" customHeight="1">
      <c r="A134" s="61" t="s">
        <v>337</v>
      </c>
      <c r="B134" s="63" t="s">
        <v>277</v>
      </c>
      <c r="C134" s="40">
        <v>10</v>
      </c>
      <c r="D134" s="40" t="s">
        <v>163</v>
      </c>
      <c r="E134" s="40">
        <v>1</v>
      </c>
      <c r="F134" s="64">
        <v>28000</v>
      </c>
      <c r="G134" s="64">
        <f t="shared" si="1"/>
        <v>280000</v>
      </c>
    </row>
    <row r="135" spans="1:7" ht="20.100000000000001" customHeight="1">
      <c r="A135" s="61" t="s">
        <v>338</v>
      </c>
      <c r="B135" s="63" t="s">
        <v>339</v>
      </c>
      <c r="C135" s="40">
        <v>4</v>
      </c>
      <c r="D135" s="40" t="s">
        <v>163</v>
      </c>
      <c r="E135" s="40">
        <v>1</v>
      </c>
      <c r="F135" s="64">
        <v>85000</v>
      </c>
      <c r="G135" s="64">
        <f t="shared" si="1"/>
        <v>340000</v>
      </c>
    </row>
    <row r="136" spans="1:7" ht="20.100000000000001" customHeight="1">
      <c r="A136" s="61" t="s">
        <v>340</v>
      </c>
      <c r="B136" s="63" t="s">
        <v>341</v>
      </c>
      <c r="C136" s="40">
        <v>4</v>
      </c>
      <c r="D136" s="40" t="s">
        <v>163</v>
      </c>
      <c r="E136" s="40">
        <v>1</v>
      </c>
      <c r="F136" s="64">
        <v>85000</v>
      </c>
      <c r="G136" s="64">
        <f t="shared" ref="G136:G138" si="2">C136*F136</f>
        <v>340000</v>
      </c>
    </row>
    <row r="137" spans="1:7" ht="20.100000000000001" customHeight="1">
      <c r="A137" s="61" t="s">
        <v>342</v>
      </c>
      <c r="B137" s="63" t="s">
        <v>343</v>
      </c>
      <c r="C137" s="40">
        <v>4</v>
      </c>
      <c r="D137" s="40" t="s">
        <v>163</v>
      </c>
      <c r="E137" s="40">
        <v>1</v>
      </c>
      <c r="F137" s="64">
        <v>85000</v>
      </c>
      <c r="G137" s="64">
        <f t="shared" si="2"/>
        <v>340000</v>
      </c>
    </row>
    <row r="138" spans="1:7" ht="20.100000000000001" customHeight="1">
      <c r="A138" s="61" t="s">
        <v>344</v>
      </c>
      <c r="B138" s="63" t="s">
        <v>345</v>
      </c>
      <c r="C138" s="40">
        <v>4</v>
      </c>
      <c r="D138" s="40" t="s">
        <v>163</v>
      </c>
      <c r="E138" s="40">
        <v>1</v>
      </c>
      <c r="F138" s="64">
        <v>85000</v>
      </c>
      <c r="G138" s="64">
        <f t="shared" si="2"/>
        <v>340000</v>
      </c>
    </row>
    <row r="139" spans="1:7" ht="20.100000000000001" customHeight="1">
      <c r="A139" s="62">
        <v>3</v>
      </c>
      <c r="B139" s="299" t="s">
        <v>346</v>
      </c>
      <c r="C139" s="299"/>
      <c r="D139" s="299"/>
      <c r="E139" s="299"/>
      <c r="F139" s="299"/>
      <c r="G139" s="52">
        <f>SUM(G141:G150)</f>
        <v>816297.5</v>
      </c>
    </row>
    <row r="140" spans="1:7" ht="20.100000000000001" customHeight="1">
      <c r="A140" s="65">
        <v>3.1</v>
      </c>
      <c r="B140" s="66" t="s">
        <v>347</v>
      </c>
      <c r="C140" s="40"/>
      <c r="D140" s="40"/>
      <c r="E140" s="40"/>
      <c r="F140" s="40"/>
      <c r="G140" s="64"/>
    </row>
    <row r="141" spans="1:7" ht="20.100000000000001" customHeight="1">
      <c r="A141" s="41" t="s">
        <v>348</v>
      </c>
      <c r="B141" s="63" t="s">
        <v>154</v>
      </c>
      <c r="C141" s="40">
        <v>10</v>
      </c>
      <c r="D141" s="40" t="s">
        <v>349</v>
      </c>
      <c r="E141" s="40">
        <v>1</v>
      </c>
      <c r="F141" s="55">
        <v>40000</v>
      </c>
      <c r="G141" s="64">
        <f>C141*F141</f>
        <v>400000</v>
      </c>
    </row>
    <row r="142" spans="1:7" ht="20.100000000000001" customHeight="1">
      <c r="A142" s="41" t="s">
        <v>350</v>
      </c>
      <c r="B142" s="63" t="s">
        <v>351</v>
      </c>
      <c r="C142" s="40">
        <v>2</v>
      </c>
      <c r="D142" s="40" t="s">
        <v>349</v>
      </c>
      <c r="E142" s="40">
        <v>1</v>
      </c>
      <c r="F142" s="57">
        <v>45000</v>
      </c>
      <c r="G142" s="64">
        <f t="shared" ref="G142:G150" si="3">C142*F142</f>
        <v>90000</v>
      </c>
    </row>
    <row r="143" spans="1:7" ht="20.100000000000001" customHeight="1">
      <c r="A143" s="41" t="s">
        <v>352</v>
      </c>
      <c r="B143" s="63" t="s">
        <v>245</v>
      </c>
      <c r="C143" s="40">
        <v>2</v>
      </c>
      <c r="D143" s="40" t="s">
        <v>158</v>
      </c>
      <c r="E143" s="40">
        <v>1</v>
      </c>
      <c r="F143" s="40">
        <v>50000</v>
      </c>
      <c r="G143" s="64">
        <f t="shared" si="3"/>
        <v>100000</v>
      </c>
    </row>
    <row r="144" spans="1:7" ht="20.100000000000001" customHeight="1">
      <c r="A144" s="41" t="s">
        <v>353</v>
      </c>
      <c r="B144" s="63" t="s">
        <v>354</v>
      </c>
      <c r="C144" s="40">
        <v>1</v>
      </c>
      <c r="D144" s="40" t="s">
        <v>355</v>
      </c>
      <c r="E144" s="40">
        <v>1</v>
      </c>
      <c r="F144" s="40">
        <v>100000</v>
      </c>
      <c r="G144" s="64">
        <f t="shared" si="3"/>
        <v>100000</v>
      </c>
    </row>
    <row r="145" spans="1:7" ht="20.100000000000001" customHeight="1">
      <c r="A145" s="41" t="s">
        <v>356</v>
      </c>
      <c r="B145" s="63" t="s">
        <v>357</v>
      </c>
      <c r="C145" s="40">
        <v>35</v>
      </c>
      <c r="D145" s="40" t="s">
        <v>125</v>
      </c>
      <c r="E145" s="40">
        <v>1</v>
      </c>
      <c r="F145" s="40">
        <v>8.5</v>
      </c>
      <c r="G145" s="64">
        <f t="shared" si="3"/>
        <v>297.5</v>
      </c>
    </row>
    <row r="146" spans="1:7" ht="20.100000000000001" customHeight="1">
      <c r="A146" s="41" t="s">
        <v>358</v>
      </c>
      <c r="B146" s="41" t="s">
        <v>359</v>
      </c>
      <c r="C146" s="40">
        <v>3</v>
      </c>
      <c r="D146" s="40" t="s">
        <v>158</v>
      </c>
      <c r="E146" s="40">
        <v>1</v>
      </c>
      <c r="F146" s="59">
        <v>8000</v>
      </c>
      <c r="G146" s="64">
        <f t="shared" si="3"/>
        <v>24000</v>
      </c>
    </row>
    <row r="147" spans="1:7" ht="20.100000000000001" customHeight="1">
      <c r="A147" s="41" t="s">
        <v>360</v>
      </c>
      <c r="B147" s="41" t="s">
        <v>361</v>
      </c>
      <c r="C147" s="40">
        <v>3</v>
      </c>
      <c r="D147" s="40" t="s">
        <v>158</v>
      </c>
      <c r="E147" s="40">
        <v>1</v>
      </c>
      <c r="F147" s="59">
        <v>8000</v>
      </c>
      <c r="G147" s="64">
        <f t="shared" si="3"/>
        <v>24000</v>
      </c>
    </row>
    <row r="148" spans="1:7" ht="20.100000000000001" customHeight="1">
      <c r="A148" s="41" t="s">
        <v>362</v>
      </c>
      <c r="B148" s="41" t="s">
        <v>363</v>
      </c>
      <c r="C148" s="40">
        <v>3</v>
      </c>
      <c r="D148" s="40" t="s">
        <v>158</v>
      </c>
      <c r="E148" s="40">
        <v>1</v>
      </c>
      <c r="F148" s="59">
        <v>8000</v>
      </c>
      <c r="G148" s="64">
        <f t="shared" si="3"/>
        <v>24000</v>
      </c>
    </row>
    <row r="149" spans="1:7" ht="20.100000000000001" customHeight="1">
      <c r="A149" s="41" t="s">
        <v>364</v>
      </c>
      <c r="B149" s="41" t="s">
        <v>365</v>
      </c>
      <c r="C149" s="40">
        <v>3</v>
      </c>
      <c r="D149" s="40" t="s">
        <v>158</v>
      </c>
      <c r="E149" s="40">
        <v>1</v>
      </c>
      <c r="F149" s="59">
        <v>8000</v>
      </c>
      <c r="G149" s="64">
        <f t="shared" si="3"/>
        <v>24000</v>
      </c>
    </row>
    <row r="150" spans="1:7" ht="20.100000000000001" customHeight="1">
      <c r="A150" s="41" t="s">
        <v>366</v>
      </c>
      <c r="B150" s="41" t="s">
        <v>367</v>
      </c>
      <c r="C150" s="40">
        <v>3</v>
      </c>
      <c r="D150" s="40" t="s">
        <v>125</v>
      </c>
      <c r="E150" s="40">
        <v>1</v>
      </c>
      <c r="F150" s="40">
        <v>10000</v>
      </c>
      <c r="G150" s="64">
        <f t="shared" si="3"/>
        <v>30000</v>
      </c>
    </row>
    <row r="151" spans="1:7" ht="20.100000000000001" customHeight="1">
      <c r="B151" s="67"/>
      <c r="C151" s="68"/>
      <c r="D151" s="68"/>
      <c r="E151" s="68"/>
      <c r="F151" s="69"/>
      <c r="G151" s="70"/>
    </row>
    <row r="152" spans="1:7" ht="20.100000000000001" customHeight="1">
      <c r="A152" s="62">
        <v>4</v>
      </c>
      <c r="B152" s="299" t="s">
        <v>368</v>
      </c>
      <c r="C152" s="299"/>
      <c r="D152" s="299"/>
      <c r="E152" s="299"/>
      <c r="F152" s="299"/>
      <c r="G152" s="52">
        <f>SUM(G153:G232)</f>
        <v>10246050</v>
      </c>
    </row>
    <row r="153" spans="1:7" ht="20.100000000000001" customHeight="1">
      <c r="A153" s="71">
        <v>4.0999999999999996</v>
      </c>
      <c r="B153" s="63" t="s">
        <v>369</v>
      </c>
      <c r="C153" s="40">
        <v>5</v>
      </c>
      <c r="D153" s="41" t="s">
        <v>370</v>
      </c>
      <c r="E153" s="40">
        <v>1</v>
      </c>
      <c r="F153" s="72">
        <v>18700</v>
      </c>
      <c r="G153" s="64">
        <f>C153*F153</f>
        <v>93500</v>
      </c>
    </row>
    <row r="154" spans="1:7" ht="20.100000000000001" customHeight="1">
      <c r="A154" s="71">
        <v>4.2</v>
      </c>
      <c r="B154" s="63" t="s">
        <v>371</v>
      </c>
      <c r="C154" s="40">
        <v>5</v>
      </c>
      <c r="D154" s="41" t="s">
        <v>370</v>
      </c>
      <c r="E154" s="40">
        <v>1</v>
      </c>
      <c r="F154" s="72">
        <v>7700</v>
      </c>
      <c r="G154" s="64">
        <f t="shared" ref="G154:G217" si="4">C154*F154</f>
        <v>38500</v>
      </c>
    </row>
    <row r="155" spans="1:7" ht="20.100000000000001" customHeight="1">
      <c r="A155" s="71">
        <v>4.3</v>
      </c>
      <c r="B155" s="63" t="s">
        <v>372</v>
      </c>
      <c r="C155" s="40">
        <v>5</v>
      </c>
      <c r="D155" s="41" t="s">
        <v>125</v>
      </c>
      <c r="E155" s="40">
        <v>1</v>
      </c>
      <c r="F155" s="72">
        <v>1550</v>
      </c>
      <c r="G155" s="64">
        <f t="shared" si="4"/>
        <v>7750</v>
      </c>
    </row>
    <row r="156" spans="1:7" ht="20.100000000000001" customHeight="1">
      <c r="A156" s="71">
        <v>4.4000000000000004</v>
      </c>
      <c r="B156" s="63" t="s">
        <v>373</v>
      </c>
      <c r="C156" s="40">
        <v>4</v>
      </c>
      <c r="D156" s="41" t="s">
        <v>125</v>
      </c>
      <c r="E156" s="40">
        <v>1</v>
      </c>
      <c r="F156" s="72">
        <v>7150</v>
      </c>
      <c r="G156" s="64">
        <f t="shared" si="4"/>
        <v>28600</v>
      </c>
    </row>
    <row r="157" spans="1:7" ht="20.100000000000001" customHeight="1">
      <c r="A157" s="71">
        <v>4.5</v>
      </c>
      <c r="B157" s="63" t="s">
        <v>162</v>
      </c>
      <c r="C157" s="40">
        <v>10</v>
      </c>
      <c r="D157" s="41" t="s">
        <v>125</v>
      </c>
      <c r="E157" s="40">
        <v>1</v>
      </c>
      <c r="F157" s="72">
        <v>6050</v>
      </c>
      <c r="G157" s="64">
        <f t="shared" si="4"/>
        <v>60500</v>
      </c>
    </row>
    <row r="158" spans="1:7" ht="20.100000000000001" customHeight="1">
      <c r="A158" s="71">
        <v>4.5999999999999996</v>
      </c>
      <c r="B158" s="63" t="s">
        <v>164</v>
      </c>
      <c r="C158" s="40">
        <v>10</v>
      </c>
      <c r="D158" s="41" t="s">
        <v>125</v>
      </c>
      <c r="E158" s="40">
        <v>1</v>
      </c>
      <c r="F158" s="72">
        <v>6325</v>
      </c>
      <c r="G158" s="64">
        <f t="shared" si="4"/>
        <v>63250</v>
      </c>
    </row>
    <row r="159" spans="1:7" ht="20.100000000000001" customHeight="1">
      <c r="A159" s="71">
        <v>4.7</v>
      </c>
      <c r="B159" s="63" t="s">
        <v>374</v>
      </c>
      <c r="C159" s="40">
        <v>10</v>
      </c>
      <c r="D159" s="41" t="s">
        <v>125</v>
      </c>
      <c r="E159" s="40">
        <v>1</v>
      </c>
      <c r="F159" s="72">
        <v>13750</v>
      </c>
      <c r="G159" s="64">
        <f t="shared" si="4"/>
        <v>137500</v>
      </c>
    </row>
    <row r="160" spans="1:7" ht="20.100000000000001" customHeight="1">
      <c r="A160" s="71">
        <v>4.8</v>
      </c>
      <c r="B160" s="63" t="s">
        <v>165</v>
      </c>
      <c r="C160" s="40">
        <v>10</v>
      </c>
      <c r="D160" s="41" t="s">
        <v>125</v>
      </c>
      <c r="E160" s="40">
        <v>1</v>
      </c>
      <c r="F160" s="72">
        <v>27500</v>
      </c>
      <c r="G160" s="64">
        <f t="shared" si="4"/>
        <v>275000</v>
      </c>
    </row>
    <row r="161" spans="1:7" ht="20.100000000000001" customHeight="1">
      <c r="A161" s="71">
        <v>4.9000000000000004</v>
      </c>
      <c r="B161" s="63" t="s">
        <v>167</v>
      </c>
      <c r="C161" s="40">
        <v>10</v>
      </c>
      <c r="D161" s="41" t="s">
        <v>125</v>
      </c>
      <c r="E161" s="40">
        <v>1</v>
      </c>
      <c r="F161" s="72">
        <v>1400</v>
      </c>
      <c r="G161" s="64">
        <f t="shared" si="4"/>
        <v>14000</v>
      </c>
    </row>
    <row r="162" spans="1:7" ht="20.100000000000001" customHeight="1">
      <c r="A162" s="71" t="s">
        <v>375</v>
      </c>
      <c r="B162" s="63" t="s">
        <v>169</v>
      </c>
      <c r="C162" s="40">
        <v>10</v>
      </c>
      <c r="D162" s="41" t="s">
        <v>125</v>
      </c>
      <c r="E162" s="40">
        <v>1</v>
      </c>
      <c r="F162" s="72">
        <v>1550</v>
      </c>
      <c r="G162" s="64">
        <f t="shared" si="4"/>
        <v>15500</v>
      </c>
    </row>
    <row r="163" spans="1:7" ht="20.100000000000001" customHeight="1">
      <c r="A163" s="71">
        <v>4.1100000000000003</v>
      </c>
      <c r="B163" s="63" t="s">
        <v>171</v>
      </c>
      <c r="C163" s="40">
        <v>10</v>
      </c>
      <c r="D163" s="41" t="s">
        <v>125</v>
      </c>
      <c r="E163" s="40">
        <v>1</v>
      </c>
      <c r="F163" s="72">
        <v>550</v>
      </c>
      <c r="G163" s="64">
        <f t="shared" si="4"/>
        <v>5500</v>
      </c>
    </row>
    <row r="164" spans="1:7" ht="20.100000000000001" customHeight="1">
      <c r="A164" s="71">
        <v>4.12</v>
      </c>
      <c r="B164" s="63" t="s">
        <v>173</v>
      </c>
      <c r="C164" s="40">
        <v>5</v>
      </c>
      <c r="D164" s="41" t="s">
        <v>125</v>
      </c>
      <c r="E164" s="40">
        <v>1</v>
      </c>
      <c r="F164" s="72">
        <v>10150</v>
      </c>
      <c r="G164" s="64">
        <f t="shared" si="4"/>
        <v>50750</v>
      </c>
    </row>
    <row r="165" spans="1:7" ht="20.100000000000001" customHeight="1">
      <c r="A165" s="71">
        <v>4.13</v>
      </c>
      <c r="B165" s="63" t="s">
        <v>175</v>
      </c>
      <c r="C165" s="40">
        <v>5</v>
      </c>
      <c r="D165" s="41" t="s">
        <v>125</v>
      </c>
      <c r="E165" s="40">
        <v>1</v>
      </c>
      <c r="F165" s="72">
        <v>9500</v>
      </c>
      <c r="G165" s="64">
        <f t="shared" si="4"/>
        <v>47500</v>
      </c>
    </row>
    <row r="166" spans="1:7" ht="20.100000000000001" customHeight="1">
      <c r="A166" s="71">
        <v>4.1500000000000004</v>
      </c>
      <c r="B166" s="63" t="s">
        <v>179</v>
      </c>
      <c r="C166" s="40">
        <v>5</v>
      </c>
      <c r="D166" s="41" t="s">
        <v>125</v>
      </c>
      <c r="E166" s="40">
        <v>1</v>
      </c>
      <c r="F166" s="72">
        <v>30800</v>
      </c>
      <c r="G166" s="64">
        <f t="shared" si="4"/>
        <v>154000</v>
      </c>
    </row>
    <row r="167" spans="1:7" ht="20.100000000000001" customHeight="1">
      <c r="A167" s="71">
        <v>4.16</v>
      </c>
      <c r="B167" s="63" t="s">
        <v>376</v>
      </c>
      <c r="C167" s="40">
        <v>10</v>
      </c>
      <c r="D167" s="41" t="s">
        <v>125</v>
      </c>
      <c r="E167" s="40">
        <v>1</v>
      </c>
      <c r="F167" s="72">
        <v>8250</v>
      </c>
      <c r="G167" s="64">
        <f t="shared" si="4"/>
        <v>82500</v>
      </c>
    </row>
    <row r="168" spans="1:7" ht="20.100000000000001" customHeight="1">
      <c r="A168" s="71">
        <v>4.17</v>
      </c>
      <c r="B168" s="63" t="s">
        <v>181</v>
      </c>
      <c r="C168" s="40">
        <v>5</v>
      </c>
      <c r="D168" s="41" t="s">
        <v>125</v>
      </c>
      <c r="E168" s="40">
        <v>1</v>
      </c>
      <c r="F168" s="72">
        <v>14600</v>
      </c>
      <c r="G168" s="64">
        <f t="shared" si="4"/>
        <v>73000</v>
      </c>
    </row>
    <row r="169" spans="1:7" ht="20.100000000000001" customHeight="1">
      <c r="A169" s="71">
        <v>4.18</v>
      </c>
      <c r="B169" s="63" t="s">
        <v>183</v>
      </c>
      <c r="C169" s="40">
        <v>5</v>
      </c>
      <c r="D169" s="41" t="s">
        <v>125</v>
      </c>
      <c r="E169" s="40">
        <v>1</v>
      </c>
      <c r="F169" s="72">
        <v>4950</v>
      </c>
      <c r="G169" s="64">
        <f t="shared" si="4"/>
        <v>24750</v>
      </c>
    </row>
    <row r="170" spans="1:7" ht="20.100000000000001" customHeight="1">
      <c r="A170" s="71">
        <v>4.1900000000000004</v>
      </c>
      <c r="B170" s="63" t="s">
        <v>377</v>
      </c>
      <c r="C170" s="40">
        <v>2</v>
      </c>
      <c r="D170" s="41" t="s">
        <v>125</v>
      </c>
      <c r="E170" s="40">
        <v>1</v>
      </c>
      <c r="F170" s="72">
        <v>12650</v>
      </c>
      <c r="G170" s="64">
        <f t="shared" si="4"/>
        <v>25300</v>
      </c>
    </row>
    <row r="171" spans="1:7" ht="20.100000000000001" customHeight="1">
      <c r="A171" s="71" t="s">
        <v>378</v>
      </c>
      <c r="B171" s="63" t="s">
        <v>379</v>
      </c>
      <c r="C171" s="40">
        <v>2</v>
      </c>
      <c r="D171" s="41" t="s">
        <v>125</v>
      </c>
      <c r="E171" s="40">
        <v>1</v>
      </c>
      <c r="F171" s="72">
        <v>26400</v>
      </c>
      <c r="G171" s="64">
        <f t="shared" si="4"/>
        <v>52800</v>
      </c>
    </row>
    <row r="172" spans="1:7" ht="20.100000000000001" customHeight="1">
      <c r="A172" s="71">
        <v>4.2300000000000004</v>
      </c>
      <c r="B172" s="63" t="s">
        <v>187</v>
      </c>
      <c r="C172" s="40">
        <v>5</v>
      </c>
      <c r="D172" s="41" t="s">
        <v>125</v>
      </c>
      <c r="E172" s="40">
        <v>1</v>
      </c>
      <c r="F172" s="72">
        <v>7700</v>
      </c>
      <c r="G172" s="64">
        <f t="shared" si="4"/>
        <v>38500</v>
      </c>
    </row>
    <row r="173" spans="1:7" ht="20.100000000000001" customHeight="1">
      <c r="A173" s="71">
        <v>4.24</v>
      </c>
      <c r="B173" s="63" t="s">
        <v>189</v>
      </c>
      <c r="C173" s="40">
        <v>5</v>
      </c>
      <c r="D173" s="41" t="s">
        <v>125</v>
      </c>
      <c r="E173" s="40">
        <v>1</v>
      </c>
      <c r="F173" s="72">
        <v>11250</v>
      </c>
      <c r="G173" s="64">
        <f t="shared" si="4"/>
        <v>56250</v>
      </c>
    </row>
    <row r="174" spans="1:7" ht="20.100000000000001" customHeight="1">
      <c r="A174" s="71">
        <v>4.25</v>
      </c>
      <c r="B174" s="63" t="s">
        <v>191</v>
      </c>
      <c r="C174" s="40">
        <v>5</v>
      </c>
      <c r="D174" s="41" t="s">
        <v>125</v>
      </c>
      <c r="E174" s="40">
        <v>1</v>
      </c>
      <c r="F174" s="72">
        <v>2550</v>
      </c>
      <c r="G174" s="64">
        <f t="shared" si="4"/>
        <v>12750</v>
      </c>
    </row>
    <row r="175" spans="1:7" ht="20.100000000000001" customHeight="1">
      <c r="A175" s="71">
        <v>4.26</v>
      </c>
      <c r="B175" s="63" t="s">
        <v>194</v>
      </c>
      <c r="C175" s="40">
        <v>5</v>
      </c>
      <c r="D175" s="41" t="s">
        <v>125</v>
      </c>
      <c r="E175" s="40">
        <v>1</v>
      </c>
      <c r="F175" s="72">
        <v>5100</v>
      </c>
      <c r="G175" s="64">
        <f t="shared" si="4"/>
        <v>25500</v>
      </c>
    </row>
    <row r="176" spans="1:7" ht="20.100000000000001" customHeight="1">
      <c r="A176" s="71">
        <v>4.2699999999999996</v>
      </c>
      <c r="B176" s="63" t="s">
        <v>200</v>
      </c>
      <c r="C176" s="40">
        <v>10</v>
      </c>
      <c r="D176" s="41" t="s">
        <v>370</v>
      </c>
      <c r="E176" s="40">
        <v>1</v>
      </c>
      <c r="F176" s="72">
        <v>3200</v>
      </c>
      <c r="G176" s="64">
        <f t="shared" si="4"/>
        <v>32000</v>
      </c>
    </row>
    <row r="177" spans="1:7" ht="20.100000000000001" customHeight="1">
      <c r="A177" s="71">
        <v>4.28</v>
      </c>
      <c r="B177" s="63" t="s">
        <v>202</v>
      </c>
      <c r="C177" s="40">
        <v>10</v>
      </c>
      <c r="D177" s="41" t="s">
        <v>370</v>
      </c>
      <c r="E177" s="40">
        <v>1</v>
      </c>
      <c r="F177" s="72">
        <v>1800</v>
      </c>
      <c r="G177" s="64">
        <f t="shared" si="4"/>
        <v>18000</v>
      </c>
    </row>
    <row r="178" spans="1:7" ht="20.100000000000001" customHeight="1">
      <c r="A178" s="71">
        <v>4.29</v>
      </c>
      <c r="B178" s="63" t="s">
        <v>380</v>
      </c>
      <c r="C178" s="40">
        <v>5</v>
      </c>
      <c r="D178" s="41" t="s">
        <v>381</v>
      </c>
      <c r="E178" s="40">
        <v>1</v>
      </c>
      <c r="F178" s="72">
        <v>6300</v>
      </c>
      <c r="G178" s="64">
        <f t="shared" si="4"/>
        <v>31500</v>
      </c>
    </row>
    <row r="179" spans="1:7" ht="20.100000000000001" customHeight="1">
      <c r="A179" s="71" t="s">
        <v>382</v>
      </c>
      <c r="B179" s="63" t="s">
        <v>383</v>
      </c>
      <c r="C179" s="40">
        <v>5</v>
      </c>
      <c r="D179" s="41" t="s">
        <v>381</v>
      </c>
      <c r="E179" s="40">
        <v>1</v>
      </c>
      <c r="F179" s="72">
        <v>11250</v>
      </c>
      <c r="G179" s="64">
        <f t="shared" si="4"/>
        <v>56250</v>
      </c>
    </row>
    <row r="180" spans="1:7" ht="20.100000000000001" customHeight="1">
      <c r="A180" s="71">
        <v>4.3099999999999996</v>
      </c>
      <c r="B180" s="63" t="s">
        <v>204</v>
      </c>
      <c r="C180" s="40">
        <v>5</v>
      </c>
      <c r="D180" s="41" t="s">
        <v>381</v>
      </c>
      <c r="E180" s="40">
        <v>1</v>
      </c>
      <c r="F180" s="72">
        <v>8250</v>
      </c>
      <c r="G180" s="64">
        <f t="shared" si="4"/>
        <v>41250</v>
      </c>
    </row>
    <row r="181" spans="1:7" ht="20.100000000000001" customHeight="1">
      <c r="A181" s="71">
        <v>4.32</v>
      </c>
      <c r="B181" s="63" t="s">
        <v>207</v>
      </c>
      <c r="C181" s="40">
        <v>5</v>
      </c>
      <c r="D181" s="41" t="s">
        <v>381</v>
      </c>
      <c r="E181" s="40">
        <v>1</v>
      </c>
      <c r="F181" s="72">
        <v>13750</v>
      </c>
      <c r="G181" s="64">
        <f t="shared" si="4"/>
        <v>68750</v>
      </c>
    </row>
    <row r="182" spans="1:7" ht="20.100000000000001" customHeight="1">
      <c r="A182" s="71">
        <v>4.33</v>
      </c>
      <c r="B182" s="63" t="s">
        <v>209</v>
      </c>
      <c r="C182" s="40">
        <v>5</v>
      </c>
      <c r="D182" s="41" t="s">
        <v>381</v>
      </c>
      <c r="E182" s="40">
        <v>1</v>
      </c>
      <c r="F182" s="72">
        <v>10850</v>
      </c>
      <c r="G182" s="64">
        <f t="shared" si="4"/>
        <v>54250</v>
      </c>
    </row>
    <row r="183" spans="1:7" ht="20.100000000000001" customHeight="1">
      <c r="A183" s="71">
        <v>4.34</v>
      </c>
      <c r="B183" s="63" t="s">
        <v>211</v>
      </c>
      <c r="C183" s="40">
        <v>5</v>
      </c>
      <c r="D183" s="41" t="s">
        <v>381</v>
      </c>
      <c r="E183" s="40">
        <v>1</v>
      </c>
      <c r="F183" s="72">
        <v>11550</v>
      </c>
      <c r="G183" s="64">
        <f t="shared" si="4"/>
        <v>57750</v>
      </c>
    </row>
    <row r="184" spans="1:7" ht="20.100000000000001" customHeight="1">
      <c r="A184" s="71">
        <v>4.3499999999999996</v>
      </c>
      <c r="B184" s="63" t="s">
        <v>384</v>
      </c>
      <c r="C184" s="40">
        <v>25</v>
      </c>
      <c r="D184" s="41" t="s">
        <v>385</v>
      </c>
      <c r="E184" s="40">
        <v>1</v>
      </c>
      <c r="F184" s="72">
        <v>37400</v>
      </c>
      <c r="G184" s="64">
        <f t="shared" si="4"/>
        <v>935000</v>
      </c>
    </row>
    <row r="185" spans="1:7" ht="20.100000000000001" customHeight="1">
      <c r="A185" s="71">
        <v>4.3599999999999897</v>
      </c>
      <c r="B185" s="63" t="s">
        <v>386</v>
      </c>
      <c r="C185" s="40">
        <v>10</v>
      </c>
      <c r="D185" s="41" t="s">
        <v>385</v>
      </c>
      <c r="E185" s="40">
        <v>1</v>
      </c>
      <c r="F185" s="72">
        <v>42900</v>
      </c>
      <c r="G185" s="64">
        <f t="shared" si="4"/>
        <v>429000</v>
      </c>
    </row>
    <row r="186" spans="1:7" ht="20.100000000000001" customHeight="1">
      <c r="A186" s="71">
        <v>4.3699999999999903</v>
      </c>
      <c r="B186" s="63" t="s">
        <v>387</v>
      </c>
      <c r="C186" s="40">
        <v>3</v>
      </c>
      <c r="D186" s="41" t="s">
        <v>125</v>
      </c>
      <c r="E186" s="40">
        <v>1</v>
      </c>
      <c r="F186" s="72">
        <v>2200</v>
      </c>
      <c r="G186" s="64">
        <f t="shared" si="4"/>
        <v>6600</v>
      </c>
    </row>
    <row r="187" spans="1:7" ht="20.100000000000001" customHeight="1">
      <c r="A187" s="71">
        <v>4.3799999999999901</v>
      </c>
      <c r="B187" s="63" t="s">
        <v>388</v>
      </c>
      <c r="C187" s="40">
        <v>3</v>
      </c>
      <c r="D187" s="41" t="s">
        <v>125</v>
      </c>
      <c r="E187" s="40">
        <v>1</v>
      </c>
      <c r="F187" s="72">
        <v>4400</v>
      </c>
      <c r="G187" s="64">
        <f t="shared" si="4"/>
        <v>13200</v>
      </c>
    </row>
    <row r="188" spans="1:7" ht="20.100000000000001" customHeight="1">
      <c r="A188" s="71">
        <v>4.3899999999999899</v>
      </c>
      <c r="B188" s="63" t="s">
        <v>215</v>
      </c>
      <c r="C188" s="40">
        <v>5</v>
      </c>
      <c r="D188" s="41" t="s">
        <v>381</v>
      </c>
      <c r="E188" s="40">
        <v>1</v>
      </c>
      <c r="F188" s="72">
        <v>10450</v>
      </c>
      <c r="G188" s="64">
        <f t="shared" si="4"/>
        <v>52250</v>
      </c>
    </row>
    <row r="189" spans="1:7" ht="20.100000000000001" customHeight="1">
      <c r="A189" s="71" t="s">
        <v>389</v>
      </c>
      <c r="B189" s="63" t="s">
        <v>217</v>
      </c>
      <c r="C189" s="40">
        <v>5</v>
      </c>
      <c r="D189" s="41" t="s">
        <v>381</v>
      </c>
      <c r="E189" s="40">
        <v>1</v>
      </c>
      <c r="F189" s="72">
        <v>17050</v>
      </c>
      <c r="G189" s="64">
        <f t="shared" si="4"/>
        <v>85250</v>
      </c>
    </row>
    <row r="190" spans="1:7" ht="20.100000000000001" customHeight="1">
      <c r="A190" s="71">
        <v>4.4099999999999904</v>
      </c>
      <c r="B190" s="63" t="s">
        <v>219</v>
      </c>
      <c r="C190" s="40">
        <v>5</v>
      </c>
      <c r="D190" s="41" t="s">
        <v>381</v>
      </c>
      <c r="E190" s="40">
        <v>1</v>
      </c>
      <c r="F190" s="72">
        <v>13200</v>
      </c>
      <c r="G190" s="64">
        <f t="shared" si="4"/>
        <v>66000</v>
      </c>
    </row>
    <row r="191" spans="1:7" ht="20.100000000000001" customHeight="1">
      <c r="A191" s="71">
        <v>4.4199999999999902</v>
      </c>
      <c r="B191" s="63" t="s">
        <v>390</v>
      </c>
      <c r="C191" s="40">
        <v>10</v>
      </c>
      <c r="D191" s="41" t="s">
        <v>391</v>
      </c>
      <c r="E191" s="40">
        <v>1</v>
      </c>
      <c r="F191" s="72">
        <v>3300</v>
      </c>
      <c r="G191" s="64">
        <f t="shared" si="4"/>
        <v>33000</v>
      </c>
    </row>
    <row r="192" spans="1:7" ht="20.100000000000001" customHeight="1">
      <c r="A192" s="71">
        <v>4.4399999999999897</v>
      </c>
      <c r="B192" s="63" t="s">
        <v>392</v>
      </c>
      <c r="C192" s="40">
        <v>10</v>
      </c>
      <c r="D192" s="41" t="s">
        <v>393</v>
      </c>
      <c r="E192" s="40">
        <v>1</v>
      </c>
      <c r="F192" s="72">
        <v>1600</v>
      </c>
      <c r="G192" s="64">
        <f t="shared" si="4"/>
        <v>16000</v>
      </c>
    </row>
    <row r="193" spans="1:7" ht="20.100000000000001" customHeight="1">
      <c r="A193" s="71">
        <v>4.4499999999999904</v>
      </c>
      <c r="B193" s="63" t="s">
        <v>229</v>
      </c>
      <c r="C193" s="40">
        <v>10</v>
      </c>
      <c r="D193" s="41" t="s">
        <v>125</v>
      </c>
      <c r="E193" s="40">
        <v>1</v>
      </c>
      <c r="F193" s="72">
        <v>27500</v>
      </c>
      <c r="G193" s="64">
        <f t="shared" si="4"/>
        <v>275000</v>
      </c>
    </row>
    <row r="194" spans="1:7" ht="20.100000000000001" customHeight="1">
      <c r="A194" s="71">
        <v>4.4599999999999902</v>
      </c>
      <c r="B194" s="63" t="s">
        <v>231</v>
      </c>
      <c r="C194" s="40">
        <v>10</v>
      </c>
      <c r="D194" s="41" t="s">
        <v>125</v>
      </c>
      <c r="E194" s="40">
        <v>1</v>
      </c>
      <c r="F194" s="72">
        <v>27500</v>
      </c>
      <c r="G194" s="64">
        <f t="shared" si="4"/>
        <v>275000</v>
      </c>
    </row>
    <row r="195" spans="1:7" ht="20.100000000000001" customHeight="1">
      <c r="A195" s="71">
        <v>4.46999999999999</v>
      </c>
      <c r="B195" s="63" t="s">
        <v>233</v>
      </c>
      <c r="C195" s="40">
        <v>10</v>
      </c>
      <c r="D195" s="41" t="s">
        <v>125</v>
      </c>
      <c r="E195" s="40">
        <v>1</v>
      </c>
      <c r="F195" s="72">
        <v>27500</v>
      </c>
      <c r="G195" s="64">
        <f t="shared" si="4"/>
        <v>275000</v>
      </c>
    </row>
    <row r="196" spans="1:7" ht="20.100000000000001" customHeight="1">
      <c r="A196" s="71">
        <v>4.4799999999999898</v>
      </c>
      <c r="B196" s="63" t="s">
        <v>314</v>
      </c>
      <c r="C196" s="40">
        <v>20</v>
      </c>
      <c r="D196" s="41" t="s">
        <v>125</v>
      </c>
      <c r="E196" s="40">
        <v>1</v>
      </c>
      <c r="F196" s="72">
        <v>12650</v>
      </c>
      <c r="G196" s="64">
        <f t="shared" si="4"/>
        <v>253000</v>
      </c>
    </row>
    <row r="197" spans="1:7" ht="20.100000000000001" customHeight="1">
      <c r="A197" s="71">
        <v>4.4899999999999904</v>
      </c>
      <c r="B197" s="63" t="s">
        <v>241</v>
      </c>
      <c r="C197" s="40">
        <v>10</v>
      </c>
      <c r="D197" s="41" t="s">
        <v>370</v>
      </c>
      <c r="E197" s="40">
        <v>1</v>
      </c>
      <c r="F197" s="72">
        <v>2650</v>
      </c>
      <c r="G197" s="64">
        <f t="shared" si="4"/>
        <v>26500</v>
      </c>
    </row>
    <row r="198" spans="1:7" ht="20.100000000000001" customHeight="1">
      <c r="A198" s="71" t="s">
        <v>394</v>
      </c>
      <c r="B198" s="63" t="s">
        <v>243</v>
      </c>
      <c r="C198" s="40">
        <v>3</v>
      </c>
      <c r="D198" s="41" t="s">
        <v>125</v>
      </c>
      <c r="E198" s="40">
        <v>1</v>
      </c>
      <c r="F198" s="72">
        <v>10600</v>
      </c>
      <c r="G198" s="64">
        <f t="shared" si="4"/>
        <v>31800</v>
      </c>
    </row>
    <row r="199" spans="1:7" ht="20.100000000000001" customHeight="1">
      <c r="A199" s="71">
        <v>4.50999999999999</v>
      </c>
      <c r="B199" s="63" t="s">
        <v>245</v>
      </c>
      <c r="C199" s="40">
        <v>20</v>
      </c>
      <c r="D199" s="41" t="s">
        <v>125</v>
      </c>
      <c r="E199" s="40">
        <v>1</v>
      </c>
      <c r="F199" s="72">
        <v>4000</v>
      </c>
      <c r="G199" s="64">
        <f t="shared" si="4"/>
        <v>80000</v>
      </c>
    </row>
    <row r="200" spans="1:7" ht="20.100000000000001" customHeight="1">
      <c r="A200" s="71">
        <v>4.5199999999999898</v>
      </c>
      <c r="B200" s="63" t="s">
        <v>247</v>
      </c>
      <c r="C200" s="40">
        <v>4</v>
      </c>
      <c r="D200" s="41" t="s">
        <v>125</v>
      </c>
      <c r="E200" s="40">
        <v>1</v>
      </c>
      <c r="F200" s="72">
        <v>59400</v>
      </c>
      <c r="G200" s="64">
        <f t="shared" si="4"/>
        <v>237600</v>
      </c>
    </row>
    <row r="201" spans="1:7" ht="20.100000000000001" customHeight="1">
      <c r="A201" s="71">
        <v>4.5299999999999896</v>
      </c>
      <c r="B201" s="63" t="s">
        <v>249</v>
      </c>
      <c r="C201" s="40">
        <v>10</v>
      </c>
      <c r="D201" s="41" t="s">
        <v>125</v>
      </c>
      <c r="E201" s="40">
        <v>1</v>
      </c>
      <c r="F201" s="72">
        <v>8950</v>
      </c>
      <c r="G201" s="64">
        <f t="shared" si="4"/>
        <v>89500</v>
      </c>
    </row>
    <row r="202" spans="1:7" ht="20.100000000000001" customHeight="1">
      <c r="A202" s="71">
        <v>4.5399999999999903</v>
      </c>
      <c r="B202" s="63" t="s">
        <v>251</v>
      </c>
      <c r="C202" s="40">
        <v>10</v>
      </c>
      <c r="D202" s="41" t="s">
        <v>125</v>
      </c>
      <c r="E202" s="40">
        <v>1</v>
      </c>
      <c r="F202" s="72">
        <v>11250</v>
      </c>
      <c r="G202" s="64">
        <f t="shared" si="4"/>
        <v>112500</v>
      </c>
    </row>
    <row r="203" spans="1:7" ht="20.100000000000001" customHeight="1">
      <c r="A203" s="71">
        <v>4.5499999999999901</v>
      </c>
      <c r="B203" s="63" t="s">
        <v>253</v>
      </c>
      <c r="C203" s="40">
        <v>5</v>
      </c>
      <c r="D203" s="41" t="s">
        <v>125</v>
      </c>
      <c r="E203" s="40">
        <v>1</v>
      </c>
      <c r="F203" s="72">
        <v>26300</v>
      </c>
      <c r="G203" s="64">
        <f t="shared" si="4"/>
        <v>131500</v>
      </c>
    </row>
    <row r="204" spans="1:7" ht="20.100000000000001" customHeight="1">
      <c r="A204" s="71">
        <v>4.5599999999999898</v>
      </c>
      <c r="B204" s="63" t="s">
        <v>395</v>
      </c>
      <c r="C204" s="40">
        <v>4</v>
      </c>
      <c r="D204" s="41" t="s">
        <v>125</v>
      </c>
      <c r="E204" s="40">
        <v>1</v>
      </c>
      <c r="F204" s="72">
        <v>42350</v>
      </c>
      <c r="G204" s="64">
        <f t="shared" si="4"/>
        <v>169400</v>
      </c>
    </row>
    <row r="205" spans="1:7" ht="20.100000000000001" customHeight="1">
      <c r="A205" s="71">
        <v>4.5699999999999896</v>
      </c>
      <c r="B205" s="63" t="s">
        <v>255</v>
      </c>
      <c r="C205" s="40">
        <v>3</v>
      </c>
      <c r="D205" s="41" t="s">
        <v>125</v>
      </c>
      <c r="E205" s="40">
        <v>1</v>
      </c>
      <c r="F205" s="72">
        <v>231000</v>
      </c>
      <c r="G205" s="64">
        <f t="shared" si="4"/>
        <v>693000</v>
      </c>
    </row>
    <row r="206" spans="1:7" ht="20.100000000000001" customHeight="1">
      <c r="A206" s="71">
        <v>4.5799999999999903</v>
      </c>
      <c r="B206" s="63" t="s">
        <v>257</v>
      </c>
      <c r="C206" s="40">
        <v>10</v>
      </c>
      <c r="D206" s="41" t="s">
        <v>125</v>
      </c>
      <c r="E206" s="40">
        <v>1</v>
      </c>
      <c r="F206" s="72">
        <v>1100</v>
      </c>
      <c r="G206" s="64">
        <f t="shared" si="4"/>
        <v>11000</v>
      </c>
    </row>
    <row r="207" spans="1:7" ht="20.100000000000001" customHeight="1">
      <c r="A207" s="71">
        <v>4.5899999999999901</v>
      </c>
      <c r="B207" s="63" t="s">
        <v>259</v>
      </c>
      <c r="C207" s="40">
        <v>10</v>
      </c>
      <c r="D207" s="41" t="s">
        <v>125</v>
      </c>
      <c r="E207" s="40">
        <v>1</v>
      </c>
      <c r="F207" s="72">
        <v>1100</v>
      </c>
      <c r="G207" s="64">
        <f t="shared" si="4"/>
        <v>11000</v>
      </c>
    </row>
    <row r="208" spans="1:7" ht="20.100000000000001" customHeight="1">
      <c r="A208" s="71" t="s">
        <v>396</v>
      </c>
      <c r="B208" s="63" t="s">
        <v>261</v>
      </c>
      <c r="C208" s="40">
        <v>10</v>
      </c>
      <c r="D208" s="41" t="s">
        <v>125</v>
      </c>
      <c r="E208" s="40">
        <v>1</v>
      </c>
      <c r="F208" s="72">
        <v>1100</v>
      </c>
      <c r="G208" s="64">
        <f t="shared" si="4"/>
        <v>11000</v>
      </c>
    </row>
    <row r="209" spans="1:7" ht="20.100000000000001" customHeight="1">
      <c r="A209" s="71">
        <v>4.6199999999999903</v>
      </c>
      <c r="B209" s="63" t="s">
        <v>263</v>
      </c>
      <c r="C209" s="40">
        <v>5</v>
      </c>
      <c r="D209" s="41" t="s">
        <v>125</v>
      </c>
      <c r="E209" s="40">
        <v>1</v>
      </c>
      <c r="F209" s="72">
        <v>6600</v>
      </c>
      <c r="G209" s="64">
        <f t="shared" si="4"/>
        <v>33000</v>
      </c>
    </row>
    <row r="210" spans="1:7" ht="20.100000000000001" customHeight="1">
      <c r="A210" s="71">
        <v>4.6299999999999901</v>
      </c>
      <c r="B210" s="63" t="s">
        <v>265</v>
      </c>
      <c r="C210" s="40">
        <v>5</v>
      </c>
      <c r="D210" s="41" t="s">
        <v>125</v>
      </c>
      <c r="E210" s="40">
        <v>1</v>
      </c>
      <c r="F210" s="72">
        <v>6600</v>
      </c>
      <c r="G210" s="64">
        <f t="shared" si="4"/>
        <v>33000</v>
      </c>
    </row>
    <row r="211" spans="1:7" ht="20.100000000000001" customHeight="1">
      <c r="A211" s="71">
        <v>4.6399999999999899</v>
      </c>
      <c r="B211" s="63" t="s">
        <v>267</v>
      </c>
      <c r="C211" s="40">
        <v>5</v>
      </c>
      <c r="D211" s="41" t="s">
        <v>125</v>
      </c>
      <c r="E211" s="40">
        <v>1</v>
      </c>
      <c r="F211" s="72">
        <v>6600</v>
      </c>
      <c r="G211" s="64">
        <f t="shared" si="4"/>
        <v>33000</v>
      </c>
    </row>
    <row r="212" spans="1:7" ht="20.100000000000001" customHeight="1">
      <c r="A212" s="71">
        <v>4.6499999999999897</v>
      </c>
      <c r="B212" s="63" t="s">
        <v>397</v>
      </c>
      <c r="C212" s="40">
        <v>5</v>
      </c>
      <c r="D212" s="41" t="s">
        <v>125</v>
      </c>
      <c r="E212" s="40">
        <v>1</v>
      </c>
      <c r="F212" s="72">
        <v>7950</v>
      </c>
      <c r="G212" s="64">
        <f t="shared" si="4"/>
        <v>39750</v>
      </c>
    </row>
    <row r="213" spans="1:7" ht="20.100000000000001" customHeight="1">
      <c r="A213" s="71">
        <v>4.6599999999999904</v>
      </c>
      <c r="B213" s="63" t="s">
        <v>398</v>
      </c>
      <c r="C213" s="40">
        <v>5</v>
      </c>
      <c r="D213" s="41" t="s">
        <v>125</v>
      </c>
      <c r="E213" s="40">
        <v>1</v>
      </c>
      <c r="F213" s="72">
        <v>7950</v>
      </c>
      <c r="G213" s="64">
        <f t="shared" si="4"/>
        <v>39750</v>
      </c>
    </row>
    <row r="214" spans="1:7" ht="20.100000000000001" customHeight="1">
      <c r="A214" s="71">
        <v>4.6699999999999902</v>
      </c>
      <c r="B214" s="63" t="s">
        <v>399</v>
      </c>
      <c r="C214" s="40">
        <v>10</v>
      </c>
      <c r="D214" s="41" t="s">
        <v>125</v>
      </c>
      <c r="E214" s="40">
        <v>1</v>
      </c>
      <c r="F214" s="72">
        <v>7950</v>
      </c>
      <c r="G214" s="64">
        <f t="shared" si="4"/>
        <v>79500</v>
      </c>
    </row>
    <row r="215" spans="1:7" ht="20.100000000000001" customHeight="1">
      <c r="A215" s="71">
        <v>4.6799999999999899</v>
      </c>
      <c r="B215" s="63" t="s">
        <v>400</v>
      </c>
      <c r="C215" s="40">
        <v>5</v>
      </c>
      <c r="D215" s="41" t="s">
        <v>125</v>
      </c>
      <c r="E215" s="40">
        <v>1</v>
      </c>
      <c r="F215" s="72">
        <v>7950</v>
      </c>
      <c r="G215" s="64">
        <f t="shared" si="4"/>
        <v>39750</v>
      </c>
    </row>
    <row r="216" spans="1:7" ht="20.100000000000001" customHeight="1">
      <c r="A216" s="71">
        <v>4.6899999999999897</v>
      </c>
      <c r="B216" s="63" t="s">
        <v>401</v>
      </c>
      <c r="C216" s="40">
        <v>5</v>
      </c>
      <c r="D216" s="41" t="s">
        <v>125</v>
      </c>
      <c r="E216" s="40">
        <v>1</v>
      </c>
      <c r="F216" s="72">
        <v>9350</v>
      </c>
      <c r="G216" s="64">
        <f t="shared" si="4"/>
        <v>46750</v>
      </c>
    </row>
    <row r="217" spans="1:7" ht="20.100000000000001" customHeight="1">
      <c r="A217" s="71" t="s">
        <v>402</v>
      </c>
      <c r="B217" s="63" t="s">
        <v>403</v>
      </c>
      <c r="C217" s="40">
        <v>5</v>
      </c>
      <c r="D217" s="41" t="s">
        <v>125</v>
      </c>
      <c r="E217" s="40">
        <v>1</v>
      </c>
      <c r="F217" s="72">
        <v>9350</v>
      </c>
      <c r="G217" s="64">
        <f t="shared" si="4"/>
        <v>46750</v>
      </c>
    </row>
    <row r="218" spans="1:7" ht="20.100000000000001" customHeight="1">
      <c r="A218" s="71">
        <v>4.7099999999999902</v>
      </c>
      <c r="B218" s="63" t="s">
        <v>404</v>
      </c>
      <c r="C218" s="40">
        <v>5</v>
      </c>
      <c r="D218" s="41" t="s">
        <v>125</v>
      </c>
      <c r="E218" s="40">
        <v>1</v>
      </c>
      <c r="F218" s="72">
        <v>9350</v>
      </c>
      <c r="G218" s="64">
        <f t="shared" ref="G218:G232" si="5">C218*F218</f>
        <v>46750</v>
      </c>
    </row>
    <row r="219" spans="1:7" ht="20.100000000000001" customHeight="1">
      <c r="A219" s="71">
        <v>4.71999999999999</v>
      </c>
      <c r="B219" s="63" t="s">
        <v>269</v>
      </c>
      <c r="C219" s="40">
        <v>5</v>
      </c>
      <c r="D219" s="41" t="s">
        <v>125</v>
      </c>
      <c r="E219" s="40">
        <v>1</v>
      </c>
      <c r="F219" s="72">
        <v>9350</v>
      </c>
      <c r="G219" s="64">
        <f t="shared" si="5"/>
        <v>46750</v>
      </c>
    </row>
    <row r="220" spans="1:7" ht="20.100000000000001" customHeight="1">
      <c r="A220" s="71">
        <v>4.7299999999999898</v>
      </c>
      <c r="B220" s="63" t="s">
        <v>271</v>
      </c>
      <c r="C220" s="40">
        <v>5</v>
      </c>
      <c r="D220" s="41" t="s">
        <v>125</v>
      </c>
      <c r="E220" s="40">
        <v>1</v>
      </c>
      <c r="F220" s="72">
        <v>9350</v>
      </c>
      <c r="G220" s="64">
        <f t="shared" si="5"/>
        <v>46750</v>
      </c>
    </row>
    <row r="221" spans="1:7" ht="20.100000000000001" customHeight="1">
      <c r="A221" s="71">
        <v>4.7399999999999904</v>
      </c>
      <c r="B221" s="63" t="s">
        <v>405</v>
      </c>
      <c r="C221" s="40">
        <v>5</v>
      </c>
      <c r="D221" s="41" t="s">
        <v>125</v>
      </c>
      <c r="E221" s="40">
        <v>1</v>
      </c>
      <c r="F221" s="72">
        <v>7700</v>
      </c>
      <c r="G221" s="64">
        <f t="shared" si="5"/>
        <v>38500</v>
      </c>
    </row>
    <row r="222" spans="1:7" ht="20.100000000000001" customHeight="1">
      <c r="A222" s="71">
        <v>4.7499999999999902</v>
      </c>
      <c r="B222" s="63" t="s">
        <v>196</v>
      </c>
      <c r="C222" s="40">
        <v>5</v>
      </c>
      <c r="D222" s="41" t="s">
        <v>125</v>
      </c>
      <c r="E222" s="40">
        <v>1</v>
      </c>
      <c r="F222" s="72">
        <v>19250</v>
      </c>
      <c r="G222" s="64">
        <f t="shared" si="5"/>
        <v>96250</v>
      </c>
    </row>
    <row r="223" spans="1:7" ht="20.100000000000001" customHeight="1">
      <c r="A223" s="71">
        <v>4.75999999999999</v>
      </c>
      <c r="B223" s="63" t="s">
        <v>406</v>
      </c>
      <c r="C223" s="40">
        <v>1</v>
      </c>
      <c r="D223" s="41" t="s">
        <v>125</v>
      </c>
      <c r="E223" s="40">
        <v>1</v>
      </c>
      <c r="F223" s="72">
        <v>297000</v>
      </c>
      <c r="G223" s="64">
        <f t="shared" si="5"/>
        <v>297000</v>
      </c>
    </row>
    <row r="224" spans="1:7" ht="20.100000000000001" customHeight="1">
      <c r="A224" s="71">
        <v>4.7699999999999898</v>
      </c>
      <c r="B224" s="63" t="s">
        <v>407</v>
      </c>
      <c r="C224" s="40">
        <v>10</v>
      </c>
      <c r="D224" s="41" t="s">
        <v>125</v>
      </c>
      <c r="E224" s="40">
        <v>1</v>
      </c>
      <c r="F224" s="72">
        <v>6600</v>
      </c>
      <c r="G224" s="64">
        <f t="shared" si="5"/>
        <v>66000</v>
      </c>
    </row>
    <row r="225" spans="1:7" ht="20.100000000000001" customHeight="1">
      <c r="A225" s="71">
        <v>4.7899999999999903</v>
      </c>
      <c r="B225" s="63" t="s">
        <v>273</v>
      </c>
      <c r="C225" s="40">
        <v>50</v>
      </c>
      <c r="D225" s="41" t="s">
        <v>393</v>
      </c>
      <c r="E225" s="40">
        <v>1</v>
      </c>
      <c r="F225" s="72">
        <v>700</v>
      </c>
      <c r="G225" s="64">
        <f t="shared" si="5"/>
        <v>35000</v>
      </c>
    </row>
    <row r="226" spans="1:7" ht="20.100000000000001" customHeight="1">
      <c r="A226" s="71" t="s">
        <v>408</v>
      </c>
      <c r="B226" s="63" t="s">
        <v>409</v>
      </c>
      <c r="C226" s="40">
        <v>5</v>
      </c>
      <c r="D226" s="41" t="s">
        <v>391</v>
      </c>
      <c r="E226" s="40">
        <v>1</v>
      </c>
      <c r="F226" s="72">
        <v>2650</v>
      </c>
      <c r="G226" s="64">
        <f t="shared" si="5"/>
        <v>13250</v>
      </c>
    </row>
    <row r="227" spans="1:7" ht="20.100000000000001" customHeight="1">
      <c r="A227" s="71">
        <v>4.8099999999999898</v>
      </c>
      <c r="B227" s="63" t="s">
        <v>277</v>
      </c>
      <c r="C227" s="40">
        <v>20</v>
      </c>
      <c r="D227" s="41" t="s">
        <v>125</v>
      </c>
      <c r="E227" s="40">
        <v>1</v>
      </c>
      <c r="F227" s="64">
        <v>28000</v>
      </c>
      <c r="G227" s="64">
        <f t="shared" si="5"/>
        <v>560000</v>
      </c>
    </row>
    <row r="228" spans="1:7" ht="20.100000000000001" customHeight="1">
      <c r="A228" s="71">
        <v>4.8199999999999896</v>
      </c>
      <c r="B228" s="63" t="s">
        <v>410</v>
      </c>
      <c r="C228" s="40">
        <v>3</v>
      </c>
      <c r="D228" s="41" t="s">
        <v>411</v>
      </c>
      <c r="E228" s="40">
        <v>1</v>
      </c>
      <c r="F228" s="72">
        <v>165000</v>
      </c>
      <c r="G228" s="64">
        <f t="shared" si="5"/>
        <v>495000</v>
      </c>
    </row>
    <row r="229" spans="1:7" ht="20.100000000000001" customHeight="1">
      <c r="A229" s="71">
        <v>4.8399999999999803</v>
      </c>
      <c r="B229" s="63" t="s">
        <v>412</v>
      </c>
      <c r="C229" s="40">
        <v>5</v>
      </c>
      <c r="D229" s="41" t="s">
        <v>391</v>
      </c>
      <c r="E229" s="40">
        <v>1</v>
      </c>
      <c r="F229" s="72">
        <v>165000</v>
      </c>
      <c r="G229" s="64">
        <f t="shared" si="5"/>
        <v>825000</v>
      </c>
    </row>
    <row r="230" spans="1:7" ht="20.100000000000001" customHeight="1">
      <c r="A230" s="71">
        <v>4.8499999999999801</v>
      </c>
      <c r="B230" s="63" t="s">
        <v>413</v>
      </c>
      <c r="C230" s="40">
        <v>2</v>
      </c>
      <c r="D230" s="41" t="s">
        <v>125</v>
      </c>
      <c r="E230" s="40">
        <v>1</v>
      </c>
      <c r="F230" s="72">
        <v>440000</v>
      </c>
      <c r="G230" s="64">
        <f t="shared" si="5"/>
        <v>880000</v>
      </c>
    </row>
    <row r="231" spans="1:7" ht="20.100000000000001" customHeight="1">
      <c r="A231" s="71">
        <v>4.8599999999999799</v>
      </c>
      <c r="B231" s="63" t="s">
        <v>414</v>
      </c>
      <c r="C231" s="40">
        <v>10</v>
      </c>
      <c r="D231" s="41" t="s">
        <v>125</v>
      </c>
      <c r="E231" s="40">
        <v>1</v>
      </c>
      <c r="F231" s="72">
        <v>1650</v>
      </c>
      <c r="G231" s="64">
        <f t="shared" si="5"/>
        <v>16500</v>
      </c>
    </row>
    <row r="232" spans="1:7" ht="20.100000000000001" customHeight="1">
      <c r="A232" s="71">
        <v>4.8699999999999797</v>
      </c>
      <c r="B232" s="63" t="s">
        <v>415</v>
      </c>
      <c r="C232" s="40">
        <v>2</v>
      </c>
      <c r="D232" s="41" t="s">
        <v>125</v>
      </c>
      <c r="E232" s="40">
        <v>1</v>
      </c>
      <c r="F232" s="72">
        <v>165000</v>
      </c>
      <c r="G232" s="64">
        <f t="shared" si="5"/>
        <v>330000</v>
      </c>
    </row>
    <row r="233" spans="1:7" ht="20.100000000000001" customHeight="1">
      <c r="B233" s="67"/>
      <c r="C233" s="68"/>
      <c r="D233" s="68"/>
      <c r="E233" s="68"/>
      <c r="F233" s="69"/>
      <c r="G233" s="70"/>
    </row>
    <row r="234" spans="1:7" ht="20.100000000000001" customHeight="1">
      <c r="A234" s="73">
        <v>5</v>
      </c>
      <c r="B234" s="295" t="s">
        <v>416</v>
      </c>
      <c r="C234" s="295"/>
      <c r="D234" s="295"/>
      <c r="E234" s="295"/>
      <c r="F234" s="295"/>
      <c r="G234" s="74">
        <f>SUM(F235:F298)</f>
        <v>8045400</v>
      </c>
    </row>
    <row r="235" spans="1:7" ht="20.100000000000001" customHeight="1">
      <c r="A235" s="75">
        <v>5.0999999999999996</v>
      </c>
      <c r="B235" s="63" t="s">
        <v>154</v>
      </c>
      <c r="C235" s="40">
        <v>10</v>
      </c>
      <c r="D235" s="40" t="s">
        <v>155</v>
      </c>
      <c r="E235" s="40">
        <v>1</v>
      </c>
      <c r="F235" s="55">
        <v>40000</v>
      </c>
      <c r="G235" s="76">
        <f>C235*F235</f>
        <v>400000</v>
      </c>
    </row>
    <row r="236" spans="1:7" ht="20.100000000000001" customHeight="1">
      <c r="A236" s="75">
        <v>5.2</v>
      </c>
      <c r="B236" s="63" t="s">
        <v>156</v>
      </c>
      <c r="C236" s="40">
        <v>10</v>
      </c>
      <c r="D236" s="40" t="s">
        <v>155</v>
      </c>
      <c r="E236" s="40">
        <v>1</v>
      </c>
      <c r="F236" s="57">
        <v>45000</v>
      </c>
      <c r="G236" s="76">
        <f t="shared" ref="G236:G298" si="6">C236*F236</f>
        <v>450000</v>
      </c>
    </row>
    <row r="237" spans="1:7" ht="20.100000000000001" customHeight="1">
      <c r="A237" s="75">
        <v>5.3</v>
      </c>
      <c r="B237" s="63" t="s">
        <v>157</v>
      </c>
      <c r="C237" s="40">
        <v>3</v>
      </c>
      <c r="D237" s="40" t="s">
        <v>192</v>
      </c>
      <c r="E237" s="40">
        <v>1</v>
      </c>
      <c r="F237" s="72">
        <v>9350</v>
      </c>
      <c r="G237" s="76">
        <f t="shared" si="6"/>
        <v>28050</v>
      </c>
    </row>
    <row r="238" spans="1:7" ht="20.100000000000001" customHeight="1">
      <c r="A238" s="75">
        <v>5.4</v>
      </c>
      <c r="B238" s="63" t="s">
        <v>159</v>
      </c>
      <c r="C238" s="40">
        <v>3</v>
      </c>
      <c r="D238" s="40" t="s">
        <v>192</v>
      </c>
      <c r="E238" s="40">
        <v>1</v>
      </c>
      <c r="F238" s="72">
        <v>9350</v>
      </c>
      <c r="G238" s="76">
        <f t="shared" si="6"/>
        <v>28050</v>
      </c>
    </row>
    <row r="239" spans="1:7" ht="20.100000000000001" customHeight="1">
      <c r="A239" s="75">
        <v>5.5</v>
      </c>
      <c r="B239" s="63" t="s">
        <v>160</v>
      </c>
      <c r="C239" s="40">
        <v>10</v>
      </c>
      <c r="D239" s="40" t="s">
        <v>192</v>
      </c>
      <c r="E239" s="40">
        <v>1</v>
      </c>
      <c r="F239" s="72">
        <v>9350</v>
      </c>
      <c r="G239" s="76">
        <f t="shared" si="6"/>
        <v>93500</v>
      </c>
    </row>
    <row r="240" spans="1:7" ht="20.100000000000001" customHeight="1">
      <c r="A240" s="75">
        <v>5.6</v>
      </c>
      <c r="B240" s="63" t="s">
        <v>161</v>
      </c>
      <c r="C240" s="40">
        <v>3</v>
      </c>
      <c r="D240" s="40" t="s">
        <v>192</v>
      </c>
      <c r="E240" s="40">
        <v>1</v>
      </c>
      <c r="F240" s="72">
        <v>9350</v>
      </c>
      <c r="G240" s="76">
        <f t="shared" si="6"/>
        <v>28050</v>
      </c>
    </row>
    <row r="241" spans="1:7" ht="20.100000000000001" customHeight="1">
      <c r="A241" s="75">
        <v>5.7</v>
      </c>
      <c r="B241" s="63" t="s">
        <v>167</v>
      </c>
      <c r="C241" s="40">
        <v>100</v>
      </c>
      <c r="D241" s="40" t="s">
        <v>163</v>
      </c>
      <c r="E241" s="40">
        <v>1</v>
      </c>
      <c r="F241" s="64">
        <v>130000</v>
      </c>
      <c r="G241" s="76">
        <f t="shared" si="6"/>
        <v>13000000</v>
      </c>
    </row>
    <row r="242" spans="1:7" ht="20.100000000000001" customHeight="1">
      <c r="A242" s="75">
        <v>5.8</v>
      </c>
      <c r="B242" s="63" t="s">
        <v>169</v>
      </c>
      <c r="C242" s="40">
        <v>100</v>
      </c>
      <c r="D242" s="40" t="s">
        <v>163</v>
      </c>
      <c r="E242" s="40">
        <v>1</v>
      </c>
      <c r="F242" s="64">
        <v>50000</v>
      </c>
      <c r="G242" s="76">
        <f t="shared" si="6"/>
        <v>5000000</v>
      </c>
    </row>
    <row r="243" spans="1:7" ht="20.100000000000001" customHeight="1">
      <c r="A243" s="75">
        <v>5.9</v>
      </c>
      <c r="B243" s="63" t="s">
        <v>171</v>
      </c>
      <c r="C243" s="40">
        <v>100</v>
      </c>
      <c r="D243" s="40" t="s">
        <v>163</v>
      </c>
      <c r="E243" s="40">
        <v>1</v>
      </c>
      <c r="F243" s="64">
        <v>60000</v>
      </c>
      <c r="G243" s="76">
        <f t="shared" si="6"/>
        <v>6000000</v>
      </c>
    </row>
    <row r="244" spans="1:7" ht="20.100000000000001" customHeight="1">
      <c r="A244" s="77" t="s">
        <v>417</v>
      </c>
      <c r="B244" s="63" t="s">
        <v>173</v>
      </c>
      <c r="C244" s="40">
        <v>10</v>
      </c>
      <c r="D244" s="40" t="s">
        <v>163</v>
      </c>
      <c r="E244" s="40">
        <v>1</v>
      </c>
      <c r="F244" s="64">
        <v>100000</v>
      </c>
      <c r="G244" s="76">
        <f t="shared" si="6"/>
        <v>1000000</v>
      </c>
    </row>
    <row r="245" spans="1:7" ht="20.100000000000001" customHeight="1">
      <c r="A245" s="77" t="s">
        <v>418</v>
      </c>
      <c r="B245" s="63" t="s">
        <v>179</v>
      </c>
      <c r="C245" s="40">
        <v>10</v>
      </c>
      <c r="D245" s="40" t="s">
        <v>163</v>
      </c>
      <c r="E245" s="40">
        <v>1</v>
      </c>
      <c r="F245" s="64">
        <v>300000</v>
      </c>
      <c r="G245" s="76">
        <f t="shared" si="6"/>
        <v>3000000</v>
      </c>
    </row>
    <row r="246" spans="1:7" ht="20.100000000000001" customHeight="1">
      <c r="A246" s="77" t="s">
        <v>419</v>
      </c>
      <c r="B246" s="63" t="s">
        <v>181</v>
      </c>
      <c r="C246" s="40">
        <v>10</v>
      </c>
      <c r="D246" s="40" t="s">
        <v>163</v>
      </c>
      <c r="E246" s="40">
        <v>1</v>
      </c>
      <c r="F246" s="64">
        <v>150000</v>
      </c>
      <c r="G246" s="76">
        <f t="shared" si="6"/>
        <v>1500000</v>
      </c>
    </row>
    <row r="247" spans="1:7" ht="20.100000000000001" customHeight="1">
      <c r="A247" s="77" t="s">
        <v>420</v>
      </c>
      <c r="B247" s="63" t="s">
        <v>183</v>
      </c>
      <c r="C247" s="40">
        <v>10</v>
      </c>
      <c r="D247" s="40" t="s">
        <v>163</v>
      </c>
      <c r="E247" s="40">
        <v>1</v>
      </c>
      <c r="F247" s="64">
        <v>55000</v>
      </c>
      <c r="G247" s="76">
        <f t="shared" si="6"/>
        <v>550000</v>
      </c>
    </row>
    <row r="248" spans="1:7" ht="20.100000000000001" customHeight="1">
      <c r="A248" s="77" t="s">
        <v>421</v>
      </c>
      <c r="B248" s="63" t="s">
        <v>187</v>
      </c>
      <c r="C248" s="40">
        <v>10</v>
      </c>
      <c r="D248" s="40" t="s">
        <v>163</v>
      </c>
      <c r="E248" s="40">
        <v>1</v>
      </c>
      <c r="F248" s="64">
        <v>80000</v>
      </c>
      <c r="G248" s="76">
        <f t="shared" si="6"/>
        <v>800000</v>
      </c>
    </row>
    <row r="249" spans="1:7" ht="20.100000000000001" customHeight="1">
      <c r="A249" s="77" t="s">
        <v>422</v>
      </c>
      <c r="B249" s="63" t="s">
        <v>189</v>
      </c>
      <c r="C249" s="40">
        <v>10</v>
      </c>
      <c r="D249" s="40" t="s">
        <v>163</v>
      </c>
      <c r="E249" s="40">
        <v>1</v>
      </c>
      <c r="F249" s="64">
        <v>115000</v>
      </c>
      <c r="G249" s="76">
        <f t="shared" si="6"/>
        <v>1150000</v>
      </c>
    </row>
    <row r="250" spans="1:7" ht="20.100000000000001" customHeight="1">
      <c r="A250" s="77" t="s">
        <v>423</v>
      </c>
      <c r="B250" s="63" t="s">
        <v>191</v>
      </c>
      <c r="C250" s="40">
        <v>10</v>
      </c>
      <c r="D250" s="40" t="s">
        <v>192</v>
      </c>
      <c r="E250" s="40">
        <v>1</v>
      </c>
      <c r="F250" s="64">
        <v>30000</v>
      </c>
      <c r="G250" s="76">
        <f t="shared" si="6"/>
        <v>300000</v>
      </c>
    </row>
    <row r="251" spans="1:7" ht="20.100000000000001" customHeight="1">
      <c r="A251" s="77" t="s">
        <v>424</v>
      </c>
      <c r="B251" s="63" t="s">
        <v>194</v>
      </c>
      <c r="C251" s="40">
        <v>10</v>
      </c>
      <c r="D251" s="40" t="s">
        <v>192</v>
      </c>
      <c r="E251" s="40">
        <v>1</v>
      </c>
      <c r="F251" s="64">
        <v>50000</v>
      </c>
      <c r="G251" s="76">
        <f t="shared" si="6"/>
        <v>500000</v>
      </c>
    </row>
    <row r="252" spans="1:7" ht="20.100000000000001" customHeight="1">
      <c r="A252" s="77" t="s">
        <v>425</v>
      </c>
      <c r="B252" s="63" t="s">
        <v>196</v>
      </c>
      <c r="C252" s="40">
        <v>5</v>
      </c>
      <c r="D252" s="40" t="s">
        <v>163</v>
      </c>
      <c r="E252" s="40">
        <v>1</v>
      </c>
      <c r="F252" s="64">
        <v>95000</v>
      </c>
      <c r="G252" s="76">
        <f t="shared" si="6"/>
        <v>475000</v>
      </c>
    </row>
    <row r="253" spans="1:7" ht="20.100000000000001" customHeight="1">
      <c r="A253" s="77" t="s">
        <v>426</v>
      </c>
      <c r="B253" s="63" t="s">
        <v>198</v>
      </c>
      <c r="C253" s="40">
        <v>5</v>
      </c>
      <c r="D253" s="40" t="s">
        <v>163</v>
      </c>
      <c r="E253" s="40">
        <v>1</v>
      </c>
      <c r="F253" s="64">
        <v>35000</v>
      </c>
      <c r="G253" s="76">
        <f t="shared" si="6"/>
        <v>175000</v>
      </c>
    </row>
    <row r="254" spans="1:7" ht="20.100000000000001" customHeight="1">
      <c r="A254" s="77" t="s">
        <v>427</v>
      </c>
      <c r="B254" s="63" t="s">
        <v>200</v>
      </c>
      <c r="C254" s="40">
        <v>10</v>
      </c>
      <c r="D254" s="40" t="s">
        <v>192</v>
      </c>
      <c r="E254" s="40">
        <v>1</v>
      </c>
      <c r="F254" s="64">
        <v>35000</v>
      </c>
      <c r="G254" s="76">
        <f t="shared" si="6"/>
        <v>350000</v>
      </c>
    </row>
    <row r="255" spans="1:7" ht="20.100000000000001" customHeight="1">
      <c r="A255" s="77" t="s">
        <v>428</v>
      </c>
      <c r="B255" s="63" t="s">
        <v>202</v>
      </c>
      <c r="C255" s="40">
        <v>10</v>
      </c>
      <c r="D255" s="40" t="s">
        <v>192</v>
      </c>
      <c r="E255" s="40">
        <v>1</v>
      </c>
      <c r="F255" s="64">
        <v>20000</v>
      </c>
      <c r="G255" s="76">
        <f t="shared" si="6"/>
        <v>200000</v>
      </c>
    </row>
    <row r="256" spans="1:7" ht="20.100000000000001" customHeight="1">
      <c r="A256" s="77" t="s">
        <v>429</v>
      </c>
      <c r="B256" s="63" t="s">
        <v>204</v>
      </c>
      <c r="C256" s="40">
        <v>10</v>
      </c>
      <c r="D256" s="40" t="s">
        <v>205</v>
      </c>
      <c r="E256" s="40">
        <v>1</v>
      </c>
      <c r="F256" s="64">
        <v>90000</v>
      </c>
      <c r="G256" s="76">
        <f t="shared" si="6"/>
        <v>900000</v>
      </c>
    </row>
    <row r="257" spans="1:7" ht="20.100000000000001" customHeight="1">
      <c r="A257" s="77" t="s">
        <v>430</v>
      </c>
      <c r="B257" s="63" t="s">
        <v>207</v>
      </c>
      <c r="C257" s="40">
        <v>10</v>
      </c>
      <c r="D257" s="40" t="s">
        <v>205</v>
      </c>
      <c r="E257" s="40">
        <v>1</v>
      </c>
      <c r="F257" s="64">
        <v>140000</v>
      </c>
      <c r="G257" s="76">
        <f t="shared" si="6"/>
        <v>1400000</v>
      </c>
    </row>
    <row r="258" spans="1:7" ht="20.100000000000001" customHeight="1">
      <c r="A258" s="77" t="s">
        <v>431</v>
      </c>
      <c r="B258" s="63" t="s">
        <v>209</v>
      </c>
      <c r="C258" s="40">
        <v>10</v>
      </c>
      <c r="D258" s="40" t="s">
        <v>205</v>
      </c>
      <c r="E258" s="40">
        <v>1</v>
      </c>
      <c r="F258" s="64">
        <v>110000</v>
      </c>
      <c r="G258" s="76">
        <f t="shared" si="6"/>
        <v>1100000</v>
      </c>
    </row>
    <row r="259" spans="1:7" ht="20.100000000000001" customHeight="1">
      <c r="A259" s="77" t="s">
        <v>432</v>
      </c>
      <c r="B259" s="63" t="s">
        <v>211</v>
      </c>
      <c r="C259" s="40">
        <v>10</v>
      </c>
      <c r="D259" s="40" t="s">
        <v>205</v>
      </c>
      <c r="E259" s="40">
        <v>1</v>
      </c>
      <c r="F259" s="64">
        <v>120000</v>
      </c>
      <c r="G259" s="76">
        <f t="shared" si="6"/>
        <v>1200000</v>
      </c>
    </row>
    <row r="260" spans="1:7" ht="20.100000000000001" customHeight="1">
      <c r="A260" s="77" t="s">
        <v>433</v>
      </c>
      <c r="B260" s="63" t="s">
        <v>213</v>
      </c>
      <c r="C260" s="40">
        <v>10</v>
      </c>
      <c r="D260" s="40" t="s">
        <v>163</v>
      </c>
      <c r="E260" s="40">
        <v>1</v>
      </c>
      <c r="F260" s="64">
        <v>1200000</v>
      </c>
      <c r="G260" s="76">
        <f t="shared" si="6"/>
        <v>12000000</v>
      </c>
    </row>
    <row r="261" spans="1:7" ht="20.100000000000001" customHeight="1">
      <c r="A261" s="77" t="s">
        <v>434</v>
      </c>
      <c r="B261" s="63" t="s">
        <v>215</v>
      </c>
      <c r="C261" s="40">
        <v>10</v>
      </c>
      <c r="D261" s="40" t="s">
        <v>163</v>
      </c>
      <c r="E261" s="40">
        <v>1</v>
      </c>
      <c r="F261" s="64">
        <v>105000</v>
      </c>
      <c r="G261" s="76">
        <f t="shared" si="6"/>
        <v>1050000</v>
      </c>
    </row>
    <row r="262" spans="1:7" ht="20.100000000000001" customHeight="1">
      <c r="A262" s="77" t="s">
        <v>435</v>
      </c>
      <c r="B262" s="63" t="s">
        <v>217</v>
      </c>
      <c r="C262" s="40">
        <v>10</v>
      </c>
      <c r="D262" s="40" t="s">
        <v>163</v>
      </c>
      <c r="E262" s="40">
        <v>1</v>
      </c>
      <c r="F262" s="64">
        <v>170000</v>
      </c>
      <c r="G262" s="76">
        <f t="shared" si="6"/>
        <v>1700000</v>
      </c>
    </row>
    <row r="263" spans="1:7" ht="20.100000000000001" customHeight="1">
      <c r="A263" s="77" t="s">
        <v>436</v>
      </c>
      <c r="B263" s="63" t="s">
        <v>219</v>
      </c>
      <c r="C263" s="40">
        <v>10</v>
      </c>
      <c r="D263" s="40" t="s">
        <v>163</v>
      </c>
      <c r="E263" s="40">
        <v>1</v>
      </c>
      <c r="F263" s="64">
        <v>135000</v>
      </c>
      <c r="G263" s="76">
        <f t="shared" si="6"/>
        <v>1350000</v>
      </c>
    </row>
    <row r="264" spans="1:7" ht="20.100000000000001" customHeight="1">
      <c r="A264" s="77" t="s">
        <v>437</v>
      </c>
      <c r="B264" s="63" t="s">
        <v>221</v>
      </c>
      <c r="C264" s="40">
        <v>10</v>
      </c>
      <c r="D264" s="40" t="s">
        <v>163</v>
      </c>
      <c r="E264" s="40">
        <v>1</v>
      </c>
      <c r="F264" s="64">
        <v>135000</v>
      </c>
      <c r="G264" s="76">
        <f t="shared" si="6"/>
        <v>1350000</v>
      </c>
    </row>
    <row r="265" spans="1:7" ht="20.100000000000001" customHeight="1">
      <c r="A265" s="77" t="s">
        <v>438</v>
      </c>
      <c r="B265" s="63" t="s">
        <v>223</v>
      </c>
      <c r="C265" s="40">
        <v>10</v>
      </c>
      <c r="D265" s="40" t="s">
        <v>163</v>
      </c>
      <c r="E265" s="40">
        <v>1</v>
      </c>
      <c r="F265" s="64">
        <v>190000</v>
      </c>
      <c r="G265" s="76">
        <f t="shared" si="6"/>
        <v>1900000</v>
      </c>
    </row>
    <row r="266" spans="1:7" ht="20.100000000000001" customHeight="1">
      <c r="A266" s="77" t="s">
        <v>439</v>
      </c>
      <c r="B266" s="63" t="s">
        <v>225</v>
      </c>
      <c r="C266" s="40">
        <v>10</v>
      </c>
      <c r="D266" s="40" t="s">
        <v>163</v>
      </c>
      <c r="E266" s="40">
        <v>1</v>
      </c>
      <c r="F266" s="64">
        <v>60000</v>
      </c>
      <c r="G266" s="76">
        <f t="shared" si="6"/>
        <v>600000</v>
      </c>
    </row>
    <row r="267" spans="1:7" ht="20.100000000000001" customHeight="1">
      <c r="A267" s="77" t="s">
        <v>440</v>
      </c>
      <c r="B267" s="63" t="s">
        <v>227</v>
      </c>
      <c r="C267" s="40">
        <v>10</v>
      </c>
      <c r="D267" s="40" t="s">
        <v>163</v>
      </c>
      <c r="E267" s="40">
        <v>1</v>
      </c>
      <c r="F267" s="64">
        <v>270000</v>
      </c>
      <c r="G267" s="76">
        <f t="shared" si="6"/>
        <v>2700000</v>
      </c>
    </row>
    <row r="268" spans="1:7" ht="20.100000000000001" customHeight="1">
      <c r="A268" s="77" t="s">
        <v>441</v>
      </c>
      <c r="B268" s="63" t="s">
        <v>229</v>
      </c>
      <c r="C268" s="40">
        <v>1</v>
      </c>
      <c r="D268" s="40" t="s">
        <v>163</v>
      </c>
      <c r="E268" s="40">
        <v>1</v>
      </c>
      <c r="F268" s="64">
        <v>450000</v>
      </c>
      <c r="G268" s="76">
        <f t="shared" si="6"/>
        <v>450000</v>
      </c>
    </row>
    <row r="269" spans="1:7" ht="20.100000000000001" customHeight="1">
      <c r="A269" s="77" t="s">
        <v>442</v>
      </c>
      <c r="B269" s="63" t="s">
        <v>231</v>
      </c>
      <c r="C269" s="40">
        <v>1</v>
      </c>
      <c r="D269" s="40" t="s">
        <v>163</v>
      </c>
      <c r="E269" s="40">
        <v>1</v>
      </c>
      <c r="F269" s="64">
        <v>450000</v>
      </c>
      <c r="G269" s="76">
        <f t="shared" si="6"/>
        <v>450000</v>
      </c>
    </row>
    <row r="270" spans="1:7" ht="20.100000000000001" customHeight="1">
      <c r="A270" s="77" t="s">
        <v>443</v>
      </c>
      <c r="B270" s="63" t="s">
        <v>233</v>
      </c>
      <c r="C270" s="40">
        <v>1</v>
      </c>
      <c r="D270" s="40" t="s">
        <v>163</v>
      </c>
      <c r="E270" s="40">
        <v>1</v>
      </c>
      <c r="F270" s="64">
        <v>100000</v>
      </c>
      <c r="G270" s="76">
        <f t="shared" si="6"/>
        <v>100000</v>
      </c>
    </row>
    <row r="271" spans="1:7" ht="20.100000000000001" customHeight="1">
      <c r="A271" s="77" t="s">
        <v>444</v>
      </c>
      <c r="B271" s="63" t="s">
        <v>312</v>
      </c>
      <c r="C271" s="40">
        <v>10</v>
      </c>
      <c r="D271" s="40" t="s">
        <v>163</v>
      </c>
      <c r="E271" s="40">
        <v>1</v>
      </c>
      <c r="F271" s="64">
        <v>50000</v>
      </c>
      <c r="G271" s="76">
        <f t="shared" si="6"/>
        <v>500000</v>
      </c>
    </row>
    <row r="272" spans="1:7" ht="20.100000000000001" customHeight="1">
      <c r="A272" s="77" t="s">
        <v>445</v>
      </c>
      <c r="B272" s="63" t="s">
        <v>314</v>
      </c>
      <c r="C272" s="40">
        <v>10</v>
      </c>
      <c r="D272" s="40" t="s">
        <v>163</v>
      </c>
      <c r="E272" s="40">
        <v>1</v>
      </c>
      <c r="F272" s="64">
        <v>130000</v>
      </c>
      <c r="G272" s="76">
        <f t="shared" si="6"/>
        <v>1300000</v>
      </c>
    </row>
    <row r="273" spans="1:7" ht="20.100000000000001" customHeight="1">
      <c r="A273" s="77" t="s">
        <v>446</v>
      </c>
      <c r="B273" s="63" t="s">
        <v>235</v>
      </c>
      <c r="C273" s="40">
        <v>10</v>
      </c>
      <c r="D273" s="40" t="s">
        <v>163</v>
      </c>
      <c r="E273" s="40">
        <v>1</v>
      </c>
      <c r="F273" s="64">
        <v>130000</v>
      </c>
      <c r="G273" s="76">
        <f t="shared" si="6"/>
        <v>1300000</v>
      </c>
    </row>
    <row r="274" spans="1:7" ht="20.100000000000001" customHeight="1">
      <c r="A274" s="77" t="s">
        <v>447</v>
      </c>
      <c r="B274" s="63" t="s">
        <v>317</v>
      </c>
      <c r="C274" s="40">
        <v>10</v>
      </c>
      <c r="D274" s="40" t="s">
        <v>163</v>
      </c>
      <c r="E274" s="40">
        <v>1</v>
      </c>
      <c r="F274" s="64">
        <v>170000</v>
      </c>
      <c r="G274" s="76">
        <f t="shared" si="6"/>
        <v>1700000</v>
      </c>
    </row>
    <row r="275" spans="1:7" ht="20.100000000000001" customHeight="1">
      <c r="A275" s="77" t="s">
        <v>448</v>
      </c>
      <c r="B275" s="63" t="s">
        <v>237</v>
      </c>
      <c r="C275" s="40">
        <v>8</v>
      </c>
      <c r="D275" s="40" t="s">
        <v>163</v>
      </c>
      <c r="E275" s="40">
        <v>1</v>
      </c>
      <c r="F275" s="64">
        <v>280000</v>
      </c>
      <c r="G275" s="76">
        <f t="shared" si="6"/>
        <v>2240000</v>
      </c>
    </row>
    <row r="276" spans="1:7" ht="20.100000000000001" customHeight="1">
      <c r="A276" s="77" t="s">
        <v>449</v>
      </c>
      <c r="B276" s="63" t="s">
        <v>239</v>
      </c>
      <c r="C276" s="40">
        <v>8</v>
      </c>
      <c r="D276" s="40" t="s">
        <v>163</v>
      </c>
      <c r="E276" s="40">
        <v>1</v>
      </c>
      <c r="F276" s="64">
        <v>240000</v>
      </c>
      <c r="G276" s="76">
        <f t="shared" si="6"/>
        <v>1920000</v>
      </c>
    </row>
    <row r="277" spans="1:7" ht="20.100000000000001" customHeight="1">
      <c r="A277" s="77" t="s">
        <v>450</v>
      </c>
      <c r="B277" s="63" t="s">
        <v>241</v>
      </c>
      <c r="C277" s="40">
        <v>10</v>
      </c>
      <c r="D277" s="40" t="s">
        <v>192</v>
      </c>
      <c r="E277" s="40">
        <v>1</v>
      </c>
      <c r="F277" s="64">
        <v>40000</v>
      </c>
      <c r="G277" s="76">
        <f t="shared" si="6"/>
        <v>400000</v>
      </c>
    </row>
    <row r="278" spans="1:7" ht="20.100000000000001" customHeight="1">
      <c r="A278" s="77" t="s">
        <v>451</v>
      </c>
      <c r="B278" s="63" t="s">
        <v>243</v>
      </c>
      <c r="C278" s="40">
        <v>10</v>
      </c>
      <c r="D278" s="40" t="s">
        <v>163</v>
      </c>
      <c r="E278" s="40">
        <v>1</v>
      </c>
      <c r="F278" s="64">
        <v>110000</v>
      </c>
      <c r="G278" s="76">
        <f t="shared" si="6"/>
        <v>1100000</v>
      </c>
    </row>
    <row r="279" spans="1:7" ht="20.100000000000001" customHeight="1">
      <c r="A279" s="77" t="s">
        <v>452</v>
      </c>
      <c r="B279" s="63" t="s">
        <v>245</v>
      </c>
      <c r="C279" s="40">
        <v>10</v>
      </c>
      <c r="D279" s="40" t="s">
        <v>192</v>
      </c>
      <c r="E279" s="40">
        <v>1</v>
      </c>
      <c r="F279" s="64">
        <v>50000</v>
      </c>
      <c r="G279" s="76">
        <f t="shared" si="6"/>
        <v>500000</v>
      </c>
    </row>
    <row r="280" spans="1:7" ht="20.100000000000001" customHeight="1">
      <c r="A280" s="77" t="s">
        <v>453</v>
      </c>
      <c r="B280" s="63" t="s">
        <v>324</v>
      </c>
      <c r="C280" s="40">
        <v>10</v>
      </c>
      <c r="D280" s="40" t="s">
        <v>192</v>
      </c>
      <c r="E280" s="40">
        <v>1</v>
      </c>
      <c r="F280" s="64">
        <v>30000</v>
      </c>
      <c r="G280" s="76">
        <f t="shared" si="6"/>
        <v>300000</v>
      </c>
    </row>
    <row r="281" spans="1:7" ht="20.100000000000001" customHeight="1">
      <c r="A281" s="77" t="s">
        <v>454</v>
      </c>
      <c r="B281" s="63" t="s">
        <v>247</v>
      </c>
      <c r="C281" s="40">
        <v>5</v>
      </c>
      <c r="D281" s="40" t="s">
        <v>163</v>
      </c>
      <c r="E281" s="40">
        <v>1</v>
      </c>
      <c r="F281" s="64">
        <v>325000</v>
      </c>
      <c r="G281" s="76">
        <f t="shared" si="6"/>
        <v>1625000</v>
      </c>
    </row>
    <row r="282" spans="1:7" ht="20.100000000000001" customHeight="1">
      <c r="A282" s="77" t="s">
        <v>455</v>
      </c>
      <c r="B282" s="63" t="s">
        <v>249</v>
      </c>
      <c r="C282" s="40">
        <v>10</v>
      </c>
      <c r="D282" s="40" t="s">
        <v>163</v>
      </c>
      <c r="E282" s="40">
        <v>1</v>
      </c>
      <c r="F282" s="64">
        <v>100000</v>
      </c>
      <c r="G282" s="76">
        <f t="shared" si="6"/>
        <v>1000000</v>
      </c>
    </row>
    <row r="283" spans="1:7" ht="20.100000000000001" customHeight="1">
      <c r="A283" s="77" t="s">
        <v>456</v>
      </c>
      <c r="B283" s="63" t="s">
        <v>251</v>
      </c>
      <c r="C283" s="40">
        <v>10</v>
      </c>
      <c r="D283" s="40" t="s">
        <v>163</v>
      </c>
      <c r="E283" s="40">
        <v>1</v>
      </c>
      <c r="F283" s="64">
        <v>130000</v>
      </c>
      <c r="G283" s="76">
        <f t="shared" si="6"/>
        <v>1300000</v>
      </c>
    </row>
    <row r="284" spans="1:7" ht="20.100000000000001" customHeight="1">
      <c r="A284" s="77" t="s">
        <v>457</v>
      </c>
      <c r="B284" s="63" t="s">
        <v>253</v>
      </c>
      <c r="C284" s="40">
        <v>10</v>
      </c>
      <c r="D284" s="40" t="s">
        <v>163</v>
      </c>
      <c r="E284" s="40">
        <v>1</v>
      </c>
      <c r="F284" s="64">
        <v>270000</v>
      </c>
      <c r="G284" s="76">
        <f t="shared" si="6"/>
        <v>2700000</v>
      </c>
    </row>
    <row r="285" spans="1:7" ht="20.100000000000001" customHeight="1">
      <c r="A285" s="77" t="s">
        <v>458</v>
      </c>
      <c r="B285" s="63" t="s">
        <v>257</v>
      </c>
      <c r="C285" s="40">
        <v>10</v>
      </c>
      <c r="D285" s="40" t="s">
        <v>163</v>
      </c>
      <c r="E285" s="40">
        <v>1</v>
      </c>
      <c r="F285" s="59">
        <v>8000</v>
      </c>
      <c r="G285" s="76">
        <f t="shared" si="6"/>
        <v>80000</v>
      </c>
    </row>
    <row r="286" spans="1:7" ht="20.100000000000001" customHeight="1">
      <c r="A286" s="77" t="s">
        <v>459</v>
      </c>
      <c r="B286" s="63" t="s">
        <v>259</v>
      </c>
      <c r="C286" s="40">
        <v>10</v>
      </c>
      <c r="D286" s="40" t="s">
        <v>163</v>
      </c>
      <c r="E286" s="40">
        <v>1</v>
      </c>
      <c r="F286" s="59">
        <v>8000</v>
      </c>
      <c r="G286" s="76">
        <f t="shared" si="6"/>
        <v>80000</v>
      </c>
    </row>
    <row r="287" spans="1:7" ht="20.100000000000001" customHeight="1">
      <c r="A287" s="77" t="s">
        <v>460</v>
      </c>
      <c r="B287" s="63" t="s">
        <v>261</v>
      </c>
      <c r="C287" s="40">
        <v>10</v>
      </c>
      <c r="D287" s="40" t="s">
        <v>163</v>
      </c>
      <c r="E287" s="40">
        <v>1</v>
      </c>
      <c r="F287" s="59">
        <v>8000</v>
      </c>
      <c r="G287" s="76">
        <f t="shared" si="6"/>
        <v>80000</v>
      </c>
    </row>
    <row r="288" spans="1:7" ht="20.100000000000001" customHeight="1">
      <c r="A288" s="77" t="s">
        <v>461</v>
      </c>
      <c r="B288" s="63" t="s">
        <v>263</v>
      </c>
      <c r="C288" s="40">
        <v>10</v>
      </c>
      <c r="D288" s="40" t="s">
        <v>163</v>
      </c>
      <c r="E288" s="40">
        <v>1</v>
      </c>
      <c r="F288" s="59">
        <v>8000</v>
      </c>
      <c r="G288" s="76">
        <f t="shared" si="6"/>
        <v>80000</v>
      </c>
    </row>
    <row r="289" spans="1:7" ht="20.100000000000001" customHeight="1">
      <c r="A289" s="77" t="s">
        <v>462</v>
      </c>
      <c r="B289" s="63" t="s">
        <v>265</v>
      </c>
      <c r="C289" s="40">
        <v>10</v>
      </c>
      <c r="D289" s="40" t="s">
        <v>163</v>
      </c>
      <c r="E289" s="40">
        <v>1</v>
      </c>
      <c r="F289" s="64">
        <v>8000</v>
      </c>
      <c r="G289" s="76">
        <f t="shared" si="6"/>
        <v>80000</v>
      </c>
    </row>
    <row r="290" spans="1:7" ht="20.100000000000001" customHeight="1">
      <c r="A290" s="77" t="s">
        <v>463</v>
      </c>
      <c r="B290" s="63" t="s">
        <v>269</v>
      </c>
      <c r="C290" s="40">
        <v>6</v>
      </c>
      <c r="D290" s="40" t="s">
        <v>163</v>
      </c>
      <c r="E290" s="40">
        <v>1</v>
      </c>
      <c r="F290" s="64">
        <v>100000</v>
      </c>
      <c r="G290" s="76">
        <f t="shared" si="6"/>
        <v>600000</v>
      </c>
    </row>
    <row r="291" spans="1:7" ht="20.100000000000001" customHeight="1">
      <c r="A291" s="77" t="s">
        <v>464</v>
      </c>
      <c r="B291" s="63" t="s">
        <v>271</v>
      </c>
      <c r="C291" s="40">
        <v>6</v>
      </c>
      <c r="D291" s="40" t="s">
        <v>163</v>
      </c>
      <c r="E291" s="40">
        <v>1</v>
      </c>
      <c r="F291" s="64">
        <v>100000</v>
      </c>
      <c r="G291" s="76">
        <f t="shared" si="6"/>
        <v>600000</v>
      </c>
    </row>
    <row r="292" spans="1:7" ht="20.100000000000001" customHeight="1">
      <c r="A292" s="77" t="s">
        <v>465</v>
      </c>
      <c r="B292" s="63" t="s">
        <v>273</v>
      </c>
      <c r="C292" s="40">
        <v>50</v>
      </c>
      <c r="D292" s="40" t="s">
        <v>163</v>
      </c>
      <c r="E292" s="40">
        <v>1</v>
      </c>
      <c r="F292" s="64">
        <v>100000</v>
      </c>
      <c r="G292" s="76">
        <f t="shared" si="6"/>
        <v>5000000</v>
      </c>
    </row>
    <row r="293" spans="1:7" ht="20.100000000000001" customHeight="1">
      <c r="A293" s="77" t="s">
        <v>466</v>
      </c>
      <c r="B293" s="63" t="s">
        <v>275</v>
      </c>
      <c r="C293" s="40">
        <v>50</v>
      </c>
      <c r="D293" s="40" t="s">
        <v>163</v>
      </c>
      <c r="E293" s="40">
        <v>1</v>
      </c>
      <c r="F293" s="64">
        <v>150000</v>
      </c>
      <c r="G293" s="76">
        <f t="shared" si="6"/>
        <v>7500000</v>
      </c>
    </row>
    <row r="294" spans="1:7" ht="20.100000000000001" customHeight="1">
      <c r="A294" s="77" t="s">
        <v>467</v>
      </c>
      <c r="B294" s="63" t="s">
        <v>277</v>
      </c>
      <c r="C294" s="40">
        <v>10</v>
      </c>
      <c r="D294" s="40" t="s">
        <v>163</v>
      </c>
      <c r="E294" s="40">
        <v>1</v>
      </c>
      <c r="F294" s="64">
        <v>28000</v>
      </c>
      <c r="G294" s="76">
        <f t="shared" si="6"/>
        <v>280000</v>
      </c>
    </row>
    <row r="295" spans="1:7" ht="20.100000000000001" customHeight="1">
      <c r="A295" s="77" t="s">
        <v>468</v>
      </c>
      <c r="B295" s="63" t="s">
        <v>339</v>
      </c>
      <c r="C295" s="40">
        <v>4</v>
      </c>
      <c r="D295" s="40" t="s">
        <v>163</v>
      </c>
      <c r="E295" s="40">
        <v>1</v>
      </c>
      <c r="F295" s="78">
        <v>80000</v>
      </c>
      <c r="G295" s="76">
        <f t="shared" si="6"/>
        <v>320000</v>
      </c>
    </row>
    <row r="296" spans="1:7" ht="20.100000000000001" customHeight="1">
      <c r="A296" s="77" t="s">
        <v>469</v>
      </c>
      <c r="B296" s="63" t="s">
        <v>341</v>
      </c>
      <c r="C296" s="40">
        <v>4</v>
      </c>
      <c r="D296" s="40" t="s">
        <v>163</v>
      </c>
      <c r="E296" s="40">
        <v>1</v>
      </c>
      <c r="F296" s="78">
        <v>80000</v>
      </c>
      <c r="G296" s="76">
        <f t="shared" si="6"/>
        <v>320000</v>
      </c>
    </row>
    <row r="297" spans="1:7" ht="20.100000000000001" customHeight="1">
      <c r="A297" s="77" t="s">
        <v>470</v>
      </c>
      <c r="B297" s="63" t="s">
        <v>343</v>
      </c>
      <c r="C297" s="40">
        <v>4</v>
      </c>
      <c r="D297" s="40" t="s">
        <v>163</v>
      </c>
      <c r="E297" s="40">
        <v>1</v>
      </c>
      <c r="F297" s="78">
        <v>80000</v>
      </c>
      <c r="G297" s="76">
        <f t="shared" si="6"/>
        <v>320000</v>
      </c>
    </row>
    <row r="298" spans="1:7" ht="20.100000000000001" customHeight="1">
      <c r="A298" s="77" t="s">
        <v>471</v>
      </c>
      <c r="B298" s="63" t="s">
        <v>345</v>
      </c>
      <c r="C298" s="40">
        <v>4</v>
      </c>
      <c r="D298" s="40" t="s">
        <v>163</v>
      </c>
      <c r="E298" s="40">
        <v>1</v>
      </c>
      <c r="F298" s="78">
        <v>80000</v>
      </c>
      <c r="G298" s="76">
        <f t="shared" si="6"/>
        <v>320000</v>
      </c>
    </row>
    <row r="299" spans="1:7" ht="20.100000000000001" customHeight="1">
      <c r="B299" s="67"/>
      <c r="C299" s="68"/>
      <c r="D299" s="68"/>
      <c r="E299" s="68"/>
      <c r="F299" s="69"/>
      <c r="G299" s="70"/>
    </row>
    <row r="300" spans="1:7" ht="20.100000000000001" customHeight="1">
      <c r="A300" s="73">
        <v>6</v>
      </c>
      <c r="B300" s="295" t="s">
        <v>472</v>
      </c>
      <c r="C300" s="295"/>
      <c r="D300" s="295"/>
      <c r="E300" s="295"/>
      <c r="F300" s="295"/>
      <c r="G300" s="74">
        <f>SUM(F301:F350)</f>
        <v>1978900</v>
      </c>
    </row>
    <row r="301" spans="1:7" ht="20.100000000000001" customHeight="1">
      <c r="A301" s="71">
        <v>6.1</v>
      </c>
      <c r="B301" s="63" t="s">
        <v>369</v>
      </c>
      <c r="C301" s="40">
        <v>2</v>
      </c>
      <c r="D301" s="41" t="s">
        <v>370</v>
      </c>
      <c r="E301" s="79">
        <v>1</v>
      </c>
      <c r="F301" s="78">
        <v>38000</v>
      </c>
      <c r="G301" s="76">
        <f>C301*F301</f>
        <v>76000</v>
      </c>
    </row>
    <row r="302" spans="1:7" ht="20.100000000000001" customHeight="1">
      <c r="A302" s="71">
        <v>6.2</v>
      </c>
      <c r="B302" s="63" t="s">
        <v>371</v>
      </c>
      <c r="C302" s="40">
        <v>2</v>
      </c>
      <c r="D302" s="41" t="s">
        <v>370</v>
      </c>
      <c r="E302" s="79">
        <v>1</v>
      </c>
      <c r="F302" s="78">
        <v>16000</v>
      </c>
      <c r="G302" s="76">
        <f t="shared" ref="G302:G350" si="7">C302*F302</f>
        <v>32000</v>
      </c>
    </row>
    <row r="303" spans="1:7" ht="20.100000000000001" customHeight="1">
      <c r="A303" s="71">
        <v>6.4</v>
      </c>
      <c r="B303" s="63" t="s">
        <v>372</v>
      </c>
      <c r="C303" s="40">
        <v>20</v>
      </c>
      <c r="D303" s="41" t="s">
        <v>125</v>
      </c>
      <c r="E303" s="79">
        <v>1</v>
      </c>
      <c r="F303" s="78">
        <v>48000</v>
      </c>
      <c r="G303" s="76">
        <f t="shared" si="7"/>
        <v>960000</v>
      </c>
    </row>
    <row r="304" spans="1:7" ht="20.100000000000001" customHeight="1">
      <c r="A304" s="71">
        <v>6.5</v>
      </c>
      <c r="B304" s="63" t="s">
        <v>164</v>
      </c>
      <c r="C304" s="40">
        <v>20</v>
      </c>
      <c r="D304" s="41" t="s">
        <v>125</v>
      </c>
      <c r="E304" s="79">
        <v>1</v>
      </c>
      <c r="F304" s="59">
        <v>6500</v>
      </c>
      <c r="G304" s="76">
        <f t="shared" si="7"/>
        <v>130000</v>
      </c>
    </row>
    <row r="305" spans="1:7" ht="20.100000000000001" customHeight="1">
      <c r="A305" s="71">
        <v>6.6</v>
      </c>
      <c r="B305" s="63" t="s">
        <v>167</v>
      </c>
      <c r="C305" s="40">
        <v>10</v>
      </c>
      <c r="D305" s="41" t="s">
        <v>125</v>
      </c>
      <c r="E305" s="79">
        <v>1</v>
      </c>
      <c r="F305" s="78">
        <v>13000</v>
      </c>
      <c r="G305" s="76">
        <f t="shared" si="7"/>
        <v>130000</v>
      </c>
    </row>
    <row r="306" spans="1:7" ht="20.100000000000001" customHeight="1">
      <c r="A306" s="71">
        <v>6.7</v>
      </c>
      <c r="B306" s="63" t="s">
        <v>169</v>
      </c>
      <c r="C306" s="40">
        <v>10</v>
      </c>
      <c r="D306" s="41" t="s">
        <v>125</v>
      </c>
      <c r="E306" s="79">
        <v>1</v>
      </c>
      <c r="F306" s="78">
        <v>4500</v>
      </c>
      <c r="G306" s="76">
        <f t="shared" si="7"/>
        <v>45000</v>
      </c>
    </row>
    <row r="307" spans="1:7" ht="20.100000000000001" customHeight="1">
      <c r="A307" s="71">
        <v>6.8</v>
      </c>
      <c r="B307" s="63" t="s">
        <v>171</v>
      </c>
      <c r="C307" s="40">
        <v>10</v>
      </c>
      <c r="D307" s="41" t="s">
        <v>125</v>
      </c>
      <c r="E307" s="79">
        <v>1</v>
      </c>
      <c r="F307" s="78">
        <v>5000</v>
      </c>
      <c r="G307" s="76">
        <f t="shared" si="7"/>
        <v>50000</v>
      </c>
    </row>
    <row r="308" spans="1:7" ht="20.100000000000001" customHeight="1">
      <c r="A308" s="71">
        <v>6.9</v>
      </c>
      <c r="B308" s="63" t="s">
        <v>175</v>
      </c>
      <c r="C308" s="40">
        <v>3</v>
      </c>
      <c r="D308" s="41" t="s">
        <v>125</v>
      </c>
      <c r="E308" s="79">
        <v>1</v>
      </c>
      <c r="F308" s="78">
        <v>28500</v>
      </c>
      <c r="G308" s="76">
        <f t="shared" si="7"/>
        <v>85500</v>
      </c>
    </row>
    <row r="309" spans="1:7" ht="20.100000000000001" customHeight="1">
      <c r="A309" s="71" t="s">
        <v>473</v>
      </c>
      <c r="B309" s="63" t="s">
        <v>177</v>
      </c>
      <c r="C309" s="40">
        <v>3</v>
      </c>
      <c r="D309" s="41" t="s">
        <v>125</v>
      </c>
      <c r="E309" s="79">
        <v>1</v>
      </c>
      <c r="F309" s="78">
        <v>51000</v>
      </c>
      <c r="G309" s="76">
        <f t="shared" si="7"/>
        <v>153000</v>
      </c>
    </row>
    <row r="310" spans="1:7" ht="20.100000000000001" customHeight="1">
      <c r="A310" s="71">
        <v>6.11</v>
      </c>
      <c r="B310" s="63" t="s">
        <v>376</v>
      </c>
      <c r="C310" s="40">
        <v>3</v>
      </c>
      <c r="D310" s="41" t="s">
        <v>125</v>
      </c>
      <c r="E310" s="79">
        <v>1</v>
      </c>
      <c r="F310" s="78">
        <v>25500</v>
      </c>
      <c r="G310" s="76">
        <f t="shared" si="7"/>
        <v>76500</v>
      </c>
    </row>
    <row r="311" spans="1:7" ht="20.100000000000001" customHeight="1">
      <c r="A311" s="71">
        <v>6.12</v>
      </c>
      <c r="B311" s="63" t="s">
        <v>181</v>
      </c>
      <c r="C311" s="40">
        <v>2</v>
      </c>
      <c r="D311" s="41" t="s">
        <v>125</v>
      </c>
      <c r="E311" s="79">
        <v>1</v>
      </c>
      <c r="F311" s="78">
        <v>29000</v>
      </c>
      <c r="G311" s="76">
        <f t="shared" si="7"/>
        <v>58000</v>
      </c>
    </row>
    <row r="312" spans="1:7" ht="20.100000000000001" customHeight="1">
      <c r="A312" s="71">
        <v>6.13</v>
      </c>
      <c r="B312" s="63" t="s">
        <v>183</v>
      </c>
      <c r="C312" s="40">
        <v>2</v>
      </c>
      <c r="D312" s="41" t="s">
        <v>125</v>
      </c>
      <c r="E312" s="79">
        <v>1</v>
      </c>
      <c r="F312" s="78">
        <v>20000</v>
      </c>
      <c r="G312" s="76">
        <f t="shared" si="7"/>
        <v>40000</v>
      </c>
    </row>
    <row r="313" spans="1:7" ht="20.100000000000001" customHeight="1">
      <c r="A313" s="71">
        <v>6.14</v>
      </c>
      <c r="B313" s="63" t="s">
        <v>379</v>
      </c>
      <c r="C313" s="40">
        <v>2</v>
      </c>
      <c r="D313" s="41" t="s">
        <v>125</v>
      </c>
      <c r="E313" s="79">
        <v>1</v>
      </c>
      <c r="F313" s="78">
        <v>50000</v>
      </c>
      <c r="G313" s="76">
        <f t="shared" si="7"/>
        <v>100000</v>
      </c>
    </row>
    <row r="314" spans="1:7" ht="20.100000000000001" customHeight="1">
      <c r="A314" s="71">
        <v>6.17</v>
      </c>
      <c r="B314" s="63" t="s">
        <v>187</v>
      </c>
      <c r="C314" s="40">
        <v>3</v>
      </c>
      <c r="D314" s="41" t="s">
        <v>125</v>
      </c>
      <c r="E314" s="79">
        <v>1</v>
      </c>
      <c r="F314" s="78">
        <v>27000</v>
      </c>
      <c r="G314" s="76">
        <f t="shared" si="7"/>
        <v>81000</v>
      </c>
    </row>
    <row r="315" spans="1:7" ht="20.100000000000001" customHeight="1">
      <c r="A315" s="71">
        <v>6.18</v>
      </c>
      <c r="B315" s="63" t="s">
        <v>189</v>
      </c>
      <c r="C315" s="40">
        <v>3</v>
      </c>
      <c r="D315" s="41" t="s">
        <v>125</v>
      </c>
      <c r="E315" s="79">
        <v>1</v>
      </c>
      <c r="F315" s="78">
        <v>39000</v>
      </c>
      <c r="G315" s="76">
        <f t="shared" si="7"/>
        <v>117000</v>
      </c>
    </row>
    <row r="316" spans="1:7" ht="20.100000000000001" customHeight="1">
      <c r="A316" s="71">
        <v>6.19</v>
      </c>
      <c r="B316" s="63" t="s">
        <v>191</v>
      </c>
      <c r="C316" s="40">
        <v>1</v>
      </c>
      <c r="D316" s="41" t="s">
        <v>125</v>
      </c>
      <c r="E316" s="79">
        <v>1</v>
      </c>
      <c r="F316" s="78">
        <v>3500</v>
      </c>
      <c r="G316" s="76">
        <f t="shared" si="7"/>
        <v>3500</v>
      </c>
    </row>
    <row r="317" spans="1:7" ht="20.100000000000001" customHeight="1">
      <c r="A317" s="71" t="s">
        <v>474</v>
      </c>
      <c r="B317" s="63" t="s">
        <v>194</v>
      </c>
      <c r="C317" s="40">
        <v>1</v>
      </c>
      <c r="D317" s="41" t="s">
        <v>125</v>
      </c>
      <c r="E317" s="79">
        <v>1</v>
      </c>
      <c r="F317" s="78">
        <v>6500</v>
      </c>
      <c r="G317" s="76">
        <f t="shared" si="7"/>
        <v>6500</v>
      </c>
    </row>
    <row r="318" spans="1:7" ht="20.100000000000001" customHeight="1">
      <c r="A318" s="71">
        <v>6.21</v>
      </c>
      <c r="B318" s="63" t="s">
        <v>200</v>
      </c>
      <c r="C318" s="40">
        <v>10</v>
      </c>
      <c r="D318" s="41" t="s">
        <v>370</v>
      </c>
      <c r="E318" s="79">
        <v>1</v>
      </c>
      <c r="F318" s="78">
        <v>50000</v>
      </c>
      <c r="G318" s="76">
        <f t="shared" si="7"/>
        <v>500000</v>
      </c>
    </row>
    <row r="319" spans="1:7" ht="20.100000000000001" customHeight="1">
      <c r="A319" s="71">
        <v>6.22</v>
      </c>
      <c r="B319" s="63" t="s">
        <v>202</v>
      </c>
      <c r="C319" s="40">
        <v>10</v>
      </c>
      <c r="D319" s="41" t="s">
        <v>370</v>
      </c>
      <c r="E319" s="79">
        <v>1</v>
      </c>
      <c r="F319" s="78">
        <v>30000</v>
      </c>
      <c r="G319" s="76">
        <f t="shared" si="7"/>
        <v>300000</v>
      </c>
    </row>
    <row r="320" spans="1:7" ht="20.100000000000001" customHeight="1">
      <c r="A320" s="71">
        <v>6.23</v>
      </c>
      <c r="B320" s="63" t="s">
        <v>383</v>
      </c>
      <c r="C320" s="40">
        <v>5</v>
      </c>
      <c r="D320" s="41" t="s">
        <v>381</v>
      </c>
      <c r="E320" s="79">
        <v>1</v>
      </c>
      <c r="F320" s="78">
        <v>65000</v>
      </c>
      <c r="G320" s="76">
        <f t="shared" si="7"/>
        <v>325000</v>
      </c>
    </row>
    <row r="321" spans="1:7" ht="20.100000000000001" customHeight="1">
      <c r="A321" s="71">
        <v>6.24</v>
      </c>
      <c r="B321" s="63" t="s">
        <v>204</v>
      </c>
      <c r="C321" s="40">
        <v>5</v>
      </c>
      <c r="D321" s="41" t="s">
        <v>381</v>
      </c>
      <c r="E321" s="79">
        <v>1</v>
      </c>
      <c r="F321" s="78">
        <v>50000</v>
      </c>
      <c r="G321" s="76">
        <f t="shared" si="7"/>
        <v>250000</v>
      </c>
    </row>
    <row r="322" spans="1:7" ht="20.100000000000001" customHeight="1">
      <c r="A322" s="71">
        <v>6.25</v>
      </c>
      <c r="B322" s="63" t="s">
        <v>209</v>
      </c>
      <c r="C322" s="40">
        <v>3</v>
      </c>
      <c r="D322" s="41" t="s">
        <v>381</v>
      </c>
      <c r="E322" s="79">
        <v>1</v>
      </c>
      <c r="F322" s="78">
        <v>34500</v>
      </c>
      <c r="G322" s="76">
        <f t="shared" si="7"/>
        <v>103500</v>
      </c>
    </row>
    <row r="323" spans="1:7" ht="20.100000000000001" customHeight="1">
      <c r="A323" s="71">
        <v>6.26</v>
      </c>
      <c r="B323" s="63" t="s">
        <v>211</v>
      </c>
      <c r="C323" s="40">
        <v>3</v>
      </c>
      <c r="D323" s="41" t="s">
        <v>381</v>
      </c>
      <c r="E323" s="79">
        <v>1</v>
      </c>
      <c r="F323" s="78">
        <v>39000</v>
      </c>
      <c r="G323" s="76">
        <f t="shared" si="7"/>
        <v>117000</v>
      </c>
    </row>
    <row r="324" spans="1:7" ht="20.100000000000001" customHeight="1">
      <c r="A324" s="71">
        <v>6.27</v>
      </c>
      <c r="B324" s="63" t="s">
        <v>213</v>
      </c>
      <c r="C324" s="40">
        <v>2</v>
      </c>
      <c r="D324" s="41" t="s">
        <v>125</v>
      </c>
      <c r="E324" s="79">
        <v>1</v>
      </c>
      <c r="F324" s="78">
        <v>240000</v>
      </c>
      <c r="G324" s="76">
        <f t="shared" si="7"/>
        <v>480000</v>
      </c>
    </row>
    <row r="325" spans="1:7" ht="20.100000000000001" customHeight="1">
      <c r="A325" s="71">
        <v>6.28</v>
      </c>
      <c r="B325" s="63" t="s">
        <v>475</v>
      </c>
      <c r="C325" s="40">
        <v>4</v>
      </c>
      <c r="D325" s="41" t="s">
        <v>385</v>
      </c>
      <c r="E325" s="79">
        <v>1</v>
      </c>
      <c r="F325" s="55">
        <v>40000</v>
      </c>
      <c r="G325" s="76">
        <f t="shared" si="7"/>
        <v>160000</v>
      </c>
    </row>
    <row r="326" spans="1:7" ht="20.100000000000001" customHeight="1">
      <c r="A326" s="71">
        <v>6.29</v>
      </c>
      <c r="B326" s="63" t="s">
        <v>476</v>
      </c>
      <c r="C326" s="40">
        <v>6</v>
      </c>
      <c r="D326" s="41" t="s">
        <v>385</v>
      </c>
      <c r="E326" s="79">
        <v>1</v>
      </c>
      <c r="F326" s="57">
        <v>45000</v>
      </c>
      <c r="G326" s="76">
        <f t="shared" si="7"/>
        <v>270000</v>
      </c>
    </row>
    <row r="327" spans="1:7" ht="20.100000000000001" customHeight="1">
      <c r="A327" s="71" t="s">
        <v>477</v>
      </c>
      <c r="B327" s="63" t="s">
        <v>387</v>
      </c>
      <c r="C327" s="40">
        <v>2</v>
      </c>
      <c r="D327" s="41" t="s">
        <v>125</v>
      </c>
      <c r="E327" s="79">
        <v>1</v>
      </c>
      <c r="F327" s="78">
        <v>6000</v>
      </c>
      <c r="G327" s="76">
        <f t="shared" si="7"/>
        <v>12000</v>
      </c>
    </row>
    <row r="328" spans="1:7" ht="20.100000000000001" customHeight="1">
      <c r="A328" s="71">
        <v>6.31</v>
      </c>
      <c r="B328" s="63" t="s">
        <v>390</v>
      </c>
      <c r="C328" s="40">
        <v>5</v>
      </c>
      <c r="D328" s="41" t="s">
        <v>391</v>
      </c>
      <c r="E328" s="79">
        <v>1</v>
      </c>
      <c r="F328" s="78">
        <v>20000</v>
      </c>
      <c r="G328" s="76">
        <f t="shared" si="7"/>
        <v>100000</v>
      </c>
    </row>
    <row r="329" spans="1:7" ht="20.100000000000001" customHeight="1">
      <c r="A329" s="71">
        <v>6.32</v>
      </c>
      <c r="B329" s="63" t="s">
        <v>229</v>
      </c>
      <c r="C329" s="40">
        <v>1</v>
      </c>
      <c r="D329" s="41" t="s">
        <v>125</v>
      </c>
      <c r="E329" s="79">
        <v>1</v>
      </c>
      <c r="F329" s="78">
        <v>26500</v>
      </c>
      <c r="G329" s="76">
        <f t="shared" si="7"/>
        <v>26500</v>
      </c>
    </row>
    <row r="330" spans="1:7" ht="20.100000000000001" customHeight="1">
      <c r="A330" s="71">
        <v>6.33</v>
      </c>
      <c r="B330" s="63" t="s">
        <v>231</v>
      </c>
      <c r="C330" s="40">
        <v>1</v>
      </c>
      <c r="D330" s="41" t="s">
        <v>125</v>
      </c>
      <c r="E330" s="79">
        <v>1</v>
      </c>
      <c r="F330" s="78">
        <v>26500</v>
      </c>
      <c r="G330" s="76">
        <f t="shared" si="7"/>
        <v>26500</v>
      </c>
    </row>
    <row r="331" spans="1:7" ht="20.100000000000001" customHeight="1">
      <c r="A331" s="71">
        <v>6.34</v>
      </c>
      <c r="B331" s="63" t="s">
        <v>233</v>
      </c>
      <c r="C331" s="40">
        <v>1</v>
      </c>
      <c r="D331" s="41" t="s">
        <v>125</v>
      </c>
      <c r="E331" s="79">
        <v>1</v>
      </c>
      <c r="F331" s="78">
        <v>26500</v>
      </c>
      <c r="G331" s="76">
        <f t="shared" si="7"/>
        <v>26500</v>
      </c>
    </row>
    <row r="332" spans="1:7" ht="20.100000000000001" customHeight="1">
      <c r="A332" s="71">
        <v>6.3599999999999897</v>
      </c>
      <c r="B332" s="63" t="s">
        <v>237</v>
      </c>
      <c r="C332" s="40">
        <v>5</v>
      </c>
      <c r="D332" s="41" t="s">
        <v>125</v>
      </c>
      <c r="E332" s="79">
        <v>1</v>
      </c>
      <c r="F332" s="78">
        <v>31000</v>
      </c>
      <c r="G332" s="76">
        <f t="shared" si="7"/>
        <v>155000</v>
      </c>
    </row>
    <row r="333" spans="1:7" ht="20.100000000000001" customHeight="1">
      <c r="A333" s="71">
        <v>6.3699999999999903</v>
      </c>
      <c r="B333" s="63" t="s">
        <v>239</v>
      </c>
      <c r="C333" s="40">
        <v>5</v>
      </c>
      <c r="D333" s="41" t="s">
        <v>125</v>
      </c>
      <c r="E333" s="79">
        <v>1</v>
      </c>
      <c r="F333" s="78">
        <v>31000</v>
      </c>
      <c r="G333" s="76">
        <f t="shared" si="7"/>
        <v>155000</v>
      </c>
    </row>
    <row r="334" spans="1:7" ht="20.100000000000001" customHeight="1">
      <c r="A334" s="71">
        <v>6.3799999999999901</v>
      </c>
      <c r="B334" s="63" t="s">
        <v>241</v>
      </c>
      <c r="C334" s="40">
        <v>20</v>
      </c>
      <c r="D334" s="41" t="s">
        <v>370</v>
      </c>
      <c r="E334" s="79">
        <v>1</v>
      </c>
      <c r="F334" s="78">
        <v>35000</v>
      </c>
      <c r="G334" s="76">
        <f t="shared" si="7"/>
        <v>700000</v>
      </c>
    </row>
    <row r="335" spans="1:7" ht="20.100000000000001" customHeight="1">
      <c r="A335" s="71">
        <v>6.3899999999999899</v>
      </c>
      <c r="B335" s="63" t="s">
        <v>243</v>
      </c>
      <c r="C335" s="40">
        <v>3</v>
      </c>
      <c r="D335" s="41" t="s">
        <v>125</v>
      </c>
      <c r="E335" s="79">
        <v>1</v>
      </c>
      <c r="F335" s="78">
        <v>36000</v>
      </c>
      <c r="G335" s="76">
        <f t="shared" si="7"/>
        <v>108000</v>
      </c>
    </row>
    <row r="336" spans="1:7" ht="20.100000000000001" customHeight="1">
      <c r="A336" s="71" t="s">
        <v>478</v>
      </c>
      <c r="B336" s="63" t="s">
        <v>245</v>
      </c>
      <c r="C336" s="40">
        <v>3</v>
      </c>
      <c r="D336" s="41" t="s">
        <v>192</v>
      </c>
      <c r="E336" s="79">
        <v>1</v>
      </c>
      <c r="F336" s="101">
        <v>50000</v>
      </c>
      <c r="G336" s="76">
        <f t="shared" si="7"/>
        <v>150000</v>
      </c>
    </row>
    <row r="337" spans="1:7" ht="20.100000000000001" customHeight="1">
      <c r="A337" s="71">
        <v>6.4099999999999904</v>
      </c>
      <c r="B337" s="63" t="s">
        <v>249</v>
      </c>
      <c r="C337" s="40">
        <v>5</v>
      </c>
      <c r="D337" s="41" t="s">
        <v>125</v>
      </c>
      <c r="E337" s="79">
        <v>1</v>
      </c>
      <c r="F337" s="78">
        <v>45000</v>
      </c>
      <c r="G337" s="76">
        <f t="shared" si="7"/>
        <v>225000</v>
      </c>
    </row>
    <row r="338" spans="1:7" ht="20.100000000000001" customHeight="1">
      <c r="A338" s="71">
        <v>6.4199999999999902</v>
      </c>
      <c r="B338" s="63" t="s">
        <v>255</v>
      </c>
      <c r="C338" s="40">
        <v>1</v>
      </c>
      <c r="D338" s="41" t="s">
        <v>125</v>
      </c>
      <c r="E338" s="79">
        <v>1</v>
      </c>
      <c r="F338" s="78">
        <v>45000</v>
      </c>
      <c r="G338" s="76">
        <f t="shared" si="7"/>
        <v>45000</v>
      </c>
    </row>
    <row r="339" spans="1:7" ht="20.100000000000001" customHeight="1">
      <c r="A339" s="71">
        <v>6.4299999999999899</v>
      </c>
      <c r="B339" s="63" t="s">
        <v>397</v>
      </c>
      <c r="C339" s="40">
        <v>30</v>
      </c>
      <c r="D339" s="41" t="s">
        <v>125</v>
      </c>
      <c r="E339" s="79">
        <v>1</v>
      </c>
      <c r="F339" s="78">
        <v>7950</v>
      </c>
      <c r="G339" s="76">
        <f t="shared" si="7"/>
        <v>238500</v>
      </c>
    </row>
    <row r="340" spans="1:7" ht="20.100000000000001" customHeight="1">
      <c r="A340" s="71">
        <v>6.4399999999999897</v>
      </c>
      <c r="B340" s="63" t="s">
        <v>399</v>
      </c>
      <c r="C340" s="40">
        <v>20</v>
      </c>
      <c r="D340" s="41" t="s">
        <v>125</v>
      </c>
      <c r="E340" s="79">
        <v>1</v>
      </c>
      <c r="F340" s="78">
        <v>7950</v>
      </c>
      <c r="G340" s="76">
        <f t="shared" si="7"/>
        <v>159000</v>
      </c>
    </row>
    <row r="341" spans="1:7" ht="20.100000000000001" customHeight="1">
      <c r="A341" s="71">
        <v>6.4499999999999904</v>
      </c>
      <c r="B341" s="63" t="s">
        <v>403</v>
      </c>
      <c r="C341" s="40">
        <v>5</v>
      </c>
      <c r="D341" s="41" t="s">
        <v>125</v>
      </c>
      <c r="E341" s="79">
        <v>1</v>
      </c>
      <c r="F341" s="78">
        <v>50000</v>
      </c>
      <c r="G341" s="76">
        <f t="shared" si="7"/>
        <v>250000</v>
      </c>
    </row>
    <row r="342" spans="1:7" ht="20.100000000000001" customHeight="1">
      <c r="A342" s="71">
        <v>6.4599999999999902</v>
      </c>
      <c r="B342" s="63" t="s">
        <v>404</v>
      </c>
      <c r="C342" s="40">
        <v>5</v>
      </c>
      <c r="D342" s="41" t="s">
        <v>125</v>
      </c>
      <c r="E342" s="79">
        <v>1</v>
      </c>
      <c r="F342" s="78">
        <v>50000</v>
      </c>
      <c r="G342" s="76">
        <f t="shared" si="7"/>
        <v>250000</v>
      </c>
    </row>
    <row r="343" spans="1:7" ht="20.100000000000001" customHeight="1">
      <c r="A343" s="71">
        <v>6.46999999999999</v>
      </c>
      <c r="B343" s="63" t="s">
        <v>196</v>
      </c>
      <c r="C343" s="40">
        <v>2</v>
      </c>
      <c r="D343" s="41" t="s">
        <v>125</v>
      </c>
      <c r="E343" s="79">
        <v>1</v>
      </c>
      <c r="F343" s="78">
        <v>40000</v>
      </c>
      <c r="G343" s="76">
        <f t="shared" si="7"/>
        <v>80000</v>
      </c>
    </row>
    <row r="344" spans="1:7" ht="20.100000000000001" customHeight="1">
      <c r="A344" s="71">
        <v>6.4799999999999898</v>
      </c>
      <c r="B344" s="63" t="s">
        <v>407</v>
      </c>
      <c r="C344" s="40">
        <v>4</v>
      </c>
      <c r="D344" s="41" t="s">
        <v>125</v>
      </c>
      <c r="E344" s="79">
        <v>1</v>
      </c>
      <c r="F344" s="78">
        <v>42000</v>
      </c>
      <c r="G344" s="76">
        <f t="shared" si="7"/>
        <v>168000</v>
      </c>
    </row>
    <row r="345" spans="1:7" ht="20.100000000000001" customHeight="1">
      <c r="A345" s="71">
        <v>6.4899999999999904</v>
      </c>
      <c r="B345" s="63" t="s">
        <v>275</v>
      </c>
      <c r="C345" s="40">
        <v>20</v>
      </c>
      <c r="D345" s="41" t="s">
        <v>393</v>
      </c>
      <c r="E345" s="79">
        <v>1</v>
      </c>
      <c r="F345" s="78">
        <v>50000</v>
      </c>
      <c r="G345" s="76">
        <f t="shared" si="7"/>
        <v>1000000</v>
      </c>
    </row>
    <row r="346" spans="1:7" ht="20.100000000000001" customHeight="1">
      <c r="A346" s="71" t="s">
        <v>479</v>
      </c>
      <c r="B346" s="63" t="s">
        <v>277</v>
      </c>
      <c r="C346" s="40">
        <v>20</v>
      </c>
      <c r="D346" s="41" t="s">
        <v>125</v>
      </c>
      <c r="E346" s="79">
        <v>1</v>
      </c>
      <c r="F346" s="64">
        <v>28000</v>
      </c>
      <c r="G346" s="76">
        <f t="shared" si="7"/>
        <v>560000</v>
      </c>
    </row>
    <row r="347" spans="1:7" ht="20.100000000000001" customHeight="1">
      <c r="A347" s="71">
        <v>6.50999999999999</v>
      </c>
      <c r="B347" s="63" t="s">
        <v>339</v>
      </c>
      <c r="C347" s="40">
        <v>6</v>
      </c>
      <c r="D347" s="41" t="s">
        <v>391</v>
      </c>
      <c r="E347" s="79">
        <v>1</v>
      </c>
      <c r="F347" s="78">
        <v>80000</v>
      </c>
      <c r="G347" s="76">
        <f t="shared" si="7"/>
        <v>480000</v>
      </c>
    </row>
    <row r="348" spans="1:7" ht="20.100000000000001" customHeight="1">
      <c r="A348" s="71">
        <v>6.5199999999999898</v>
      </c>
      <c r="B348" s="63" t="s">
        <v>341</v>
      </c>
      <c r="C348" s="40">
        <v>3</v>
      </c>
      <c r="D348" s="41" t="s">
        <v>391</v>
      </c>
      <c r="E348" s="79">
        <v>1</v>
      </c>
      <c r="F348" s="78">
        <v>80000</v>
      </c>
      <c r="G348" s="76">
        <f t="shared" si="7"/>
        <v>240000</v>
      </c>
    </row>
    <row r="349" spans="1:7" ht="20.100000000000001" customHeight="1">
      <c r="A349" s="71">
        <v>6.5299999999999896</v>
      </c>
      <c r="B349" s="63" t="s">
        <v>343</v>
      </c>
      <c r="C349" s="40">
        <v>3</v>
      </c>
      <c r="D349" s="41" t="s">
        <v>391</v>
      </c>
      <c r="E349" s="79">
        <v>1</v>
      </c>
      <c r="F349" s="78">
        <v>80000</v>
      </c>
      <c r="G349" s="76">
        <f t="shared" si="7"/>
        <v>240000</v>
      </c>
    </row>
    <row r="350" spans="1:7" ht="20.100000000000001" customHeight="1">
      <c r="A350" s="71">
        <v>6.5399999999999903</v>
      </c>
      <c r="B350" s="63" t="s">
        <v>345</v>
      </c>
      <c r="C350" s="40">
        <v>3</v>
      </c>
      <c r="D350" s="41" t="s">
        <v>391</v>
      </c>
      <c r="E350" s="79">
        <v>1</v>
      </c>
      <c r="F350" s="78">
        <v>80000</v>
      </c>
      <c r="G350" s="76">
        <f t="shared" si="7"/>
        <v>240000</v>
      </c>
    </row>
    <row r="351" spans="1:7" ht="20.100000000000001" customHeight="1">
      <c r="B351" s="67"/>
      <c r="C351" s="68"/>
      <c r="D351" s="68"/>
      <c r="E351" s="68"/>
      <c r="F351" s="68"/>
      <c r="G351" s="80"/>
    </row>
    <row r="352" spans="1:7" ht="20.100000000000001" customHeight="1">
      <c r="A352" s="81">
        <v>7</v>
      </c>
      <c r="B352" s="294" t="s">
        <v>480</v>
      </c>
      <c r="C352" s="294"/>
      <c r="D352" s="294"/>
      <c r="E352" s="294"/>
      <c r="F352" s="294"/>
      <c r="G352" s="82">
        <f>SUM(F353:F432)</f>
        <v>3404475</v>
      </c>
    </row>
    <row r="353" spans="1:7" ht="20.100000000000001" customHeight="1">
      <c r="A353" s="41" t="s">
        <v>481</v>
      </c>
      <c r="B353" s="63" t="s">
        <v>482</v>
      </c>
      <c r="C353" s="40">
        <v>1</v>
      </c>
      <c r="D353" s="40" t="s">
        <v>483</v>
      </c>
      <c r="E353" s="40">
        <v>1</v>
      </c>
      <c r="F353" s="83">
        <v>1500000</v>
      </c>
      <c r="G353" s="83">
        <f>C353*F353</f>
        <v>1500000</v>
      </c>
    </row>
    <row r="354" spans="1:7" ht="20.100000000000001" customHeight="1">
      <c r="A354" s="41" t="s">
        <v>484</v>
      </c>
      <c r="B354" s="63" t="s">
        <v>369</v>
      </c>
      <c r="C354" s="40">
        <v>2</v>
      </c>
      <c r="D354" s="40" t="s">
        <v>485</v>
      </c>
      <c r="E354" s="40">
        <v>1</v>
      </c>
      <c r="F354" s="83">
        <v>18700</v>
      </c>
      <c r="G354" s="83">
        <f t="shared" ref="G354:G417" si="8">C354*F354</f>
        <v>37400</v>
      </c>
    </row>
    <row r="355" spans="1:7" ht="20.100000000000001" customHeight="1">
      <c r="A355" s="41" t="s">
        <v>486</v>
      </c>
      <c r="B355" s="63" t="s">
        <v>371</v>
      </c>
      <c r="C355" s="40">
        <v>2</v>
      </c>
      <c r="D355" s="40" t="s">
        <v>485</v>
      </c>
      <c r="E355" s="40">
        <v>1</v>
      </c>
      <c r="F355" s="83">
        <v>7700</v>
      </c>
      <c r="G355" s="83">
        <f t="shared" si="8"/>
        <v>15400</v>
      </c>
    </row>
    <row r="356" spans="1:7" ht="20.100000000000001" customHeight="1">
      <c r="A356" s="41" t="s">
        <v>487</v>
      </c>
      <c r="B356" s="63" t="s">
        <v>488</v>
      </c>
      <c r="C356" s="40">
        <v>2</v>
      </c>
      <c r="D356" s="40" t="s">
        <v>489</v>
      </c>
      <c r="E356" s="40">
        <v>1</v>
      </c>
      <c r="F356" s="83">
        <v>15000</v>
      </c>
      <c r="G356" s="83">
        <f t="shared" si="8"/>
        <v>30000</v>
      </c>
    </row>
    <row r="357" spans="1:7" ht="20.100000000000001" customHeight="1">
      <c r="A357" s="41" t="s">
        <v>490</v>
      </c>
      <c r="B357" s="63" t="s">
        <v>373</v>
      </c>
      <c r="C357" s="40">
        <v>4</v>
      </c>
      <c r="D357" s="40" t="s">
        <v>483</v>
      </c>
      <c r="E357" s="40">
        <v>1</v>
      </c>
      <c r="F357" s="83">
        <v>7150</v>
      </c>
      <c r="G357" s="83">
        <f t="shared" si="8"/>
        <v>28600</v>
      </c>
    </row>
    <row r="358" spans="1:7" ht="20.100000000000001" customHeight="1">
      <c r="A358" s="41" t="s">
        <v>491</v>
      </c>
      <c r="B358" s="63" t="s">
        <v>162</v>
      </c>
      <c r="C358" s="40">
        <v>10</v>
      </c>
      <c r="D358" s="40" t="s">
        <v>483</v>
      </c>
      <c r="E358" s="40">
        <v>1</v>
      </c>
      <c r="F358" s="83">
        <v>6050</v>
      </c>
      <c r="G358" s="83">
        <f t="shared" si="8"/>
        <v>60500</v>
      </c>
    </row>
    <row r="359" spans="1:7" ht="20.100000000000001" customHeight="1">
      <c r="A359" s="41" t="s">
        <v>492</v>
      </c>
      <c r="B359" s="63" t="s">
        <v>164</v>
      </c>
      <c r="C359" s="40">
        <v>10</v>
      </c>
      <c r="D359" s="40" t="s">
        <v>483</v>
      </c>
      <c r="E359" s="40">
        <v>1</v>
      </c>
      <c r="F359" s="83">
        <v>6325</v>
      </c>
      <c r="G359" s="83">
        <f t="shared" si="8"/>
        <v>63250</v>
      </c>
    </row>
    <row r="360" spans="1:7" ht="20.100000000000001" customHeight="1">
      <c r="A360" s="41" t="s">
        <v>493</v>
      </c>
      <c r="B360" s="63" t="s">
        <v>374</v>
      </c>
      <c r="C360" s="40">
        <v>10</v>
      </c>
      <c r="D360" s="40" t="s">
        <v>483</v>
      </c>
      <c r="E360" s="40">
        <v>1</v>
      </c>
      <c r="F360" s="83">
        <v>13750</v>
      </c>
      <c r="G360" s="83">
        <f t="shared" si="8"/>
        <v>137500</v>
      </c>
    </row>
    <row r="361" spans="1:7" ht="20.100000000000001" customHeight="1">
      <c r="A361" s="41" t="s">
        <v>494</v>
      </c>
      <c r="B361" s="63" t="s">
        <v>167</v>
      </c>
      <c r="C361" s="40">
        <v>6</v>
      </c>
      <c r="D361" s="40" t="s">
        <v>485</v>
      </c>
      <c r="E361" s="40">
        <v>1</v>
      </c>
      <c r="F361" s="83">
        <v>15000</v>
      </c>
      <c r="G361" s="83">
        <f t="shared" si="8"/>
        <v>90000</v>
      </c>
    </row>
    <row r="362" spans="1:7" ht="20.100000000000001" customHeight="1">
      <c r="A362" s="41" t="s">
        <v>495</v>
      </c>
      <c r="B362" s="63" t="s">
        <v>169</v>
      </c>
      <c r="C362" s="40">
        <v>6</v>
      </c>
      <c r="D362" s="40" t="s">
        <v>485</v>
      </c>
      <c r="E362" s="40">
        <v>1</v>
      </c>
      <c r="F362" s="83">
        <v>15000</v>
      </c>
      <c r="G362" s="83">
        <f t="shared" si="8"/>
        <v>90000</v>
      </c>
    </row>
    <row r="363" spans="1:7" ht="20.100000000000001" customHeight="1">
      <c r="A363" s="41" t="s">
        <v>496</v>
      </c>
      <c r="B363" s="63" t="s">
        <v>171</v>
      </c>
      <c r="C363" s="40">
        <v>6</v>
      </c>
      <c r="D363" s="40" t="s">
        <v>485</v>
      </c>
      <c r="E363" s="40">
        <v>1</v>
      </c>
      <c r="F363" s="83">
        <v>15000</v>
      </c>
      <c r="G363" s="83">
        <f t="shared" si="8"/>
        <v>90000</v>
      </c>
    </row>
    <row r="364" spans="1:7" ht="20.100000000000001" customHeight="1">
      <c r="A364" s="41" t="s">
        <v>497</v>
      </c>
      <c r="B364" s="63" t="s">
        <v>173</v>
      </c>
      <c r="C364" s="40">
        <v>5</v>
      </c>
      <c r="D364" s="40" t="s">
        <v>483</v>
      </c>
      <c r="E364" s="40">
        <v>1</v>
      </c>
      <c r="F364" s="83">
        <v>10150</v>
      </c>
      <c r="G364" s="83">
        <f t="shared" si="8"/>
        <v>50750</v>
      </c>
    </row>
    <row r="365" spans="1:7" ht="20.100000000000001" customHeight="1">
      <c r="A365" s="41" t="s">
        <v>498</v>
      </c>
      <c r="B365" s="63" t="s">
        <v>175</v>
      </c>
      <c r="C365" s="40">
        <v>5</v>
      </c>
      <c r="D365" s="40" t="s">
        <v>483</v>
      </c>
      <c r="E365" s="40">
        <v>1</v>
      </c>
      <c r="F365" s="83">
        <v>9500</v>
      </c>
      <c r="G365" s="83">
        <f t="shared" si="8"/>
        <v>47500</v>
      </c>
    </row>
    <row r="366" spans="1:7" ht="20.100000000000001" customHeight="1">
      <c r="A366" s="41" t="s">
        <v>499</v>
      </c>
      <c r="B366" s="63" t="s">
        <v>177</v>
      </c>
      <c r="C366" s="40">
        <v>5</v>
      </c>
      <c r="D366" s="40" t="s">
        <v>483</v>
      </c>
      <c r="E366" s="40">
        <v>1</v>
      </c>
      <c r="F366" s="83">
        <v>17600</v>
      </c>
      <c r="G366" s="83">
        <f t="shared" si="8"/>
        <v>88000</v>
      </c>
    </row>
    <row r="367" spans="1:7" ht="20.100000000000001" customHeight="1">
      <c r="A367" s="41" t="s">
        <v>500</v>
      </c>
      <c r="B367" s="63" t="s">
        <v>179</v>
      </c>
      <c r="C367" s="40">
        <v>5</v>
      </c>
      <c r="D367" s="40" t="s">
        <v>483</v>
      </c>
      <c r="E367" s="40">
        <v>1</v>
      </c>
      <c r="F367" s="83">
        <v>30800</v>
      </c>
      <c r="G367" s="83">
        <f t="shared" si="8"/>
        <v>154000</v>
      </c>
    </row>
    <row r="368" spans="1:7" ht="20.100000000000001" customHeight="1">
      <c r="A368" s="41" t="s">
        <v>501</v>
      </c>
      <c r="B368" s="63" t="s">
        <v>376</v>
      </c>
      <c r="C368" s="40">
        <v>10</v>
      </c>
      <c r="D368" s="40" t="s">
        <v>483</v>
      </c>
      <c r="E368" s="40">
        <v>1</v>
      </c>
      <c r="F368" s="83">
        <v>8250</v>
      </c>
      <c r="G368" s="83">
        <f t="shared" si="8"/>
        <v>82500</v>
      </c>
    </row>
    <row r="369" spans="1:7" ht="20.100000000000001" customHeight="1">
      <c r="A369" s="41" t="s">
        <v>502</v>
      </c>
      <c r="B369" s="63" t="s">
        <v>181</v>
      </c>
      <c r="C369" s="40">
        <v>5</v>
      </c>
      <c r="D369" s="40" t="s">
        <v>483</v>
      </c>
      <c r="E369" s="40">
        <v>1</v>
      </c>
      <c r="F369" s="83">
        <v>14600</v>
      </c>
      <c r="G369" s="83">
        <f t="shared" si="8"/>
        <v>73000</v>
      </c>
    </row>
    <row r="370" spans="1:7" ht="20.100000000000001" customHeight="1">
      <c r="A370" s="41" t="s">
        <v>503</v>
      </c>
      <c r="B370" s="63" t="s">
        <v>183</v>
      </c>
      <c r="C370" s="40">
        <v>5</v>
      </c>
      <c r="D370" s="40" t="s">
        <v>483</v>
      </c>
      <c r="E370" s="40">
        <v>1</v>
      </c>
      <c r="F370" s="83">
        <v>4950</v>
      </c>
      <c r="G370" s="83">
        <f t="shared" si="8"/>
        <v>24750</v>
      </c>
    </row>
    <row r="371" spans="1:7" ht="20.100000000000001" customHeight="1">
      <c r="A371" s="41" t="s">
        <v>504</v>
      </c>
      <c r="B371" s="63" t="s">
        <v>377</v>
      </c>
      <c r="C371" s="40">
        <v>2</v>
      </c>
      <c r="D371" s="40" t="s">
        <v>483</v>
      </c>
      <c r="E371" s="40">
        <v>1</v>
      </c>
      <c r="F371" s="83">
        <v>12650</v>
      </c>
      <c r="G371" s="83">
        <f t="shared" si="8"/>
        <v>25300</v>
      </c>
    </row>
    <row r="372" spans="1:7" ht="20.100000000000001" customHeight="1">
      <c r="A372" s="41" t="s">
        <v>505</v>
      </c>
      <c r="B372" s="63" t="s">
        <v>379</v>
      </c>
      <c r="C372" s="40">
        <v>2</v>
      </c>
      <c r="D372" s="40" t="s">
        <v>483</v>
      </c>
      <c r="E372" s="40">
        <v>1</v>
      </c>
      <c r="F372" s="83">
        <v>26400</v>
      </c>
      <c r="G372" s="83">
        <f t="shared" si="8"/>
        <v>52800</v>
      </c>
    </row>
    <row r="373" spans="1:7" ht="20.100000000000001" customHeight="1">
      <c r="A373" s="41" t="s">
        <v>506</v>
      </c>
      <c r="B373" s="63" t="s">
        <v>187</v>
      </c>
      <c r="C373" s="40">
        <v>5</v>
      </c>
      <c r="D373" s="40" t="s">
        <v>483</v>
      </c>
      <c r="E373" s="40">
        <v>1</v>
      </c>
      <c r="F373" s="83">
        <v>77000</v>
      </c>
      <c r="G373" s="83">
        <f t="shared" si="8"/>
        <v>385000</v>
      </c>
    </row>
    <row r="374" spans="1:7" ht="20.100000000000001" customHeight="1">
      <c r="A374" s="41" t="s">
        <v>507</v>
      </c>
      <c r="B374" s="63" t="s">
        <v>189</v>
      </c>
      <c r="C374" s="40">
        <v>5</v>
      </c>
      <c r="D374" s="40" t="s">
        <v>483</v>
      </c>
      <c r="E374" s="40">
        <v>1</v>
      </c>
      <c r="F374" s="83">
        <v>11250</v>
      </c>
      <c r="G374" s="83">
        <f t="shared" si="8"/>
        <v>56250</v>
      </c>
    </row>
    <row r="375" spans="1:7" ht="20.100000000000001" customHeight="1">
      <c r="A375" s="41" t="s">
        <v>508</v>
      </c>
      <c r="B375" s="63" t="s">
        <v>191</v>
      </c>
      <c r="C375" s="40">
        <v>5</v>
      </c>
      <c r="D375" s="40" t="s">
        <v>483</v>
      </c>
      <c r="E375" s="40">
        <v>1</v>
      </c>
      <c r="F375" s="83">
        <v>2550</v>
      </c>
      <c r="G375" s="83">
        <f t="shared" si="8"/>
        <v>12750</v>
      </c>
    </row>
    <row r="376" spans="1:7" ht="20.100000000000001" customHeight="1">
      <c r="A376" s="41" t="s">
        <v>509</v>
      </c>
      <c r="B376" s="63" t="s">
        <v>194</v>
      </c>
      <c r="C376" s="40">
        <v>5</v>
      </c>
      <c r="D376" s="40" t="s">
        <v>483</v>
      </c>
      <c r="E376" s="40">
        <v>1</v>
      </c>
      <c r="F376" s="83">
        <v>5100</v>
      </c>
      <c r="G376" s="83">
        <f t="shared" si="8"/>
        <v>25500</v>
      </c>
    </row>
    <row r="377" spans="1:7" ht="20.100000000000001" customHeight="1">
      <c r="A377" s="41" t="s">
        <v>510</v>
      </c>
      <c r="B377" s="63" t="s">
        <v>200</v>
      </c>
      <c r="C377" s="40">
        <v>10</v>
      </c>
      <c r="D377" s="40" t="s">
        <v>485</v>
      </c>
      <c r="E377" s="40">
        <v>1</v>
      </c>
      <c r="F377" s="83">
        <v>3200</v>
      </c>
      <c r="G377" s="83">
        <f t="shared" si="8"/>
        <v>32000</v>
      </c>
    </row>
    <row r="378" spans="1:7" ht="20.100000000000001" customHeight="1">
      <c r="A378" s="41" t="s">
        <v>511</v>
      </c>
      <c r="B378" s="63" t="s">
        <v>202</v>
      </c>
      <c r="C378" s="40">
        <v>10</v>
      </c>
      <c r="D378" s="40" t="s">
        <v>485</v>
      </c>
      <c r="E378" s="40">
        <v>1</v>
      </c>
      <c r="F378" s="83">
        <v>1800</v>
      </c>
      <c r="G378" s="83">
        <f t="shared" si="8"/>
        <v>18000</v>
      </c>
    </row>
    <row r="379" spans="1:7" ht="20.100000000000001" customHeight="1">
      <c r="A379" s="41" t="s">
        <v>512</v>
      </c>
      <c r="B379" s="63" t="s">
        <v>380</v>
      </c>
      <c r="C379" s="40">
        <v>5</v>
      </c>
      <c r="D379" s="40" t="s">
        <v>513</v>
      </c>
      <c r="E379" s="40">
        <v>1</v>
      </c>
      <c r="F379" s="83">
        <v>6300</v>
      </c>
      <c r="G379" s="83">
        <f t="shared" si="8"/>
        <v>31500</v>
      </c>
    </row>
    <row r="380" spans="1:7" ht="20.100000000000001" customHeight="1">
      <c r="A380" s="41" t="s">
        <v>514</v>
      </c>
      <c r="B380" s="63" t="s">
        <v>383</v>
      </c>
      <c r="C380" s="40">
        <v>5</v>
      </c>
      <c r="D380" s="40" t="s">
        <v>513</v>
      </c>
      <c r="E380" s="40">
        <v>1</v>
      </c>
      <c r="F380" s="83">
        <v>11250</v>
      </c>
      <c r="G380" s="83">
        <f t="shared" si="8"/>
        <v>56250</v>
      </c>
    </row>
    <row r="381" spans="1:7" ht="20.100000000000001" customHeight="1">
      <c r="A381" s="41" t="s">
        <v>515</v>
      </c>
      <c r="B381" s="63" t="s">
        <v>204</v>
      </c>
      <c r="C381" s="40">
        <v>5</v>
      </c>
      <c r="D381" s="40" t="s">
        <v>513</v>
      </c>
      <c r="E381" s="40">
        <v>1</v>
      </c>
      <c r="F381" s="83">
        <v>8250</v>
      </c>
      <c r="G381" s="83">
        <f t="shared" si="8"/>
        <v>41250</v>
      </c>
    </row>
    <row r="382" spans="1:7" ht="20.100000000000001" customHeight="1">
      <c r="A382" s="41" t="s">
        <v>516</v>
      </c>
      <c r="B382" s="63" t="s">
        <v>207</v>
      </c>
      <c r="C382" s="40">
        <v>5</v>
      </c>
      <c r="D382" s="40" t="s">
        <v>513</v>
      </c>
      <c r="E382" s="40">
        <v>1</v>
      </c>
      <c r="F382" s="83">
        <v>13750</v>
      </c>
      <c r="G382" s="83">
        <f t="shared" si="8"/>
        <v>68750</v>
      </c>
    </row>
    <row r="383" spans="1:7" ht="20.100000000000001" customHeight="1">
      <c r="A383" s="41" t="s">
        <v>517</v>
      </c>
      <c r="B383" s="63" t="s">
        <v>209</v>
      </c>
      <c r="C383" s="40">
        <v>5</v>
      </c>
      <c r="D383" s="40" t="s">
        <v>513</v>
      </c>
      <c r="E383" s="40">
        <v>1</v>
      </c>
      <c r="F383" s="83">
        <v>10850</v>
      </c>
      <c r="G383" s="83">
        <f t="shared" si="8"/>
        <v>54250</v>
      </c>
    </row>
    <row r="384" spans="1:7" ht="20.100000000000001" customHeight="1">
      <c r="A384" s="41" t="s">
        <v>518</v>
      </c>
      <c r="B384" s="63" t="s">
        <v>211</v>
      </c>
      <c r="C384" s="40">
        <v>5</v>
      </c>
      <c r="D384" s="40" t="s">
        <v>513</v>
      </c>
      <c r="E384" s="40">
        <v>1</v>
      </c>
      <c r="F384" s="83">
        <v>11550</v>
      </c>
      <c r="G384" s="83">
        <f t="shared" si="8"/>
        <v>57750</v>
      </c>
    </row>
    <row r="385" spans="1:7" ht="20.100000000000001" customHeight="1">
      <c r="A385" s="41" t="s">
        <v>519</v>
      </c>
      <c r="B385" s="63" t="s">
        <v>384</v>
      </c>
      <c r="C385" s="40">
        <v>25</v>
      </c>
      <c r="D385" s="40" t="s">
        <v>520</v>
      </c>
      <c r="E385" s="40">
        <v>1</v>
      </c>
      <c r="F385" s="83">
        <v>37400</v>
      </c>
      <c r="G385" s="83">
        <f t="shared" si="8"/>
        <v>935000</v>
      </c>
    </row>
    <row r="386" spans="1:7" ht="20.100000000000001" customHeight="1">
      <c r="A386" s="41" t="s">
        <v>521</v>
      </c>
      <c r="B386" s="63" t="s">
        <v>386</v>
      </c>
      <c r="C386" s="40">
        <v>10</v>
      </c>
      <c r="D386" s="40" t="s">
        <v>520</v>
      </c>
      <c r="E386" s="40">
        <v>1</v>
      </c>
      <c r="F386" s="83">
        <v>42900</v>
      </c>
      <c r="G386" s="83">
        <f t="shared" si="8"/>
        <v>429000</v>
      </c>
    </row>
    <row r="387" spans="1:7" ht="20.100000000000001" customHeight="1">
      <c r="A387" s="41" t="s">
        <v>522</v>
      </c>
      <c r="B387" s="63" t="s">
        <v>215</v>
      </c>
      <c r="C387" s="40">
        <v>5</v>
      </c>
      <c r="D387" s="40" t="s">
        <v>513</v>
      </c>
      <c r="E387" s="40">
        <v>1</v>
      </c>
      <c r="F387" s="83">
        <v>10450</v>
      </c>
      <c r="G387" s="83">
        <f t="shared" si="8"/>
        <v>52250</v>
      </c>
    </row>
    <row r="388" spans="1:7" ht="20.100000000000001" customHeight="1">
      <c r="A388" s="41" t="s">
        <v>523</v>
      </c>
      <c r="B388" s="63" t="s">
        <v>217</v>
      </c>
      <c r="C388" s="40">
        <v>5</v>
      </c>
      <c r="D388" s="40" t="s">
        <v>513</v>
      </c>
      <c r="E388" s="40">
        <v>1</v>
      </c>
      <c r="F388" s="83">
        <v>17050</v>
      </c>
      <c r="G388" s="83">
        <f t="shared" si="8"/>
        <v>85250</v>
      </c>
    </row>
    <row r="389" spans="1:7" ht="20.100000000000001" customHeight="1">
      <c r="A389" s="41" t="s">
        <v>524</v>
      </c>
      <c r="B389" s="63" t="s">
        <v>219</v>
      </c>
      <c r="C389" s="40">
        <v>5</v>
      </c>
      <c r="D389" s="40" t="s">
        <v>513</v>
      </c>
      <c r="E389" s="40">
        <v>1</v>
      </c>
      <c r="F389" s="83">
        <v>13200</v>
      </c>
      <c r="G389" s="83">
        <f t="shared" si="8"/>
        <v>66000</v>
      </c>
    </row>
    <row r="390" spans="1:7" ht="20.100000000000001" customHeight="1">
      <c r="A390" s="41" t="s">
        <v>525</v>
      </c>
      <c r="B390" s="63" t="s">
        <v>390</v>
      </c>
      <c r="C390" s="40">
        <v>10</v>
      </c>
      <c r="D390" s="40" t="s">
        <v>526</v>
      </c>
      <c r="E390" s="40">
        <v>1</v>
      </c>
      <c r="F390" s="83">
        <v>3300</v>
      </c>
      <c r="G390" s="83">
        <f t="shared" si="8"/>
        <v>33000</v>
      </c>
    </row>
    <row r="391" spans="1:7" ht="20.100000000000001" customHeight="1">
      <c r="A391" s="41" t="s">
        <v>527</v>
      </c>
      <c r="B391" s="63" t="s">
        <v>227</v>
      </c>
      <c r="C391" s="40">
        <v>10</v>
      </c>
      <c r="D391" s="40" t="s">
        <v>483</v>
      </c>
      <c r="E391" s="40">
        <v>1</v>
      </c>
      <c r="F391" s="83">
        <v>26400</v>
      </c>
      <c r="G391" s="83">
        <f t="shared" si="8"/>
        <v>264000</v>
      </c>
    </row>
    <row r="392" spans="1:7" ht="20.100000000000001" customHeight="1">
      <c r="A392" s="41" t="s">
        <v>528</v>
      </c>
      <c r="B392" s="63" t="s">
        <v>392</v>
      </c>
      <c r="C392" s="40">
        <v>10</v>
      </c>
      <c r="D392" s="40" t="s">
        <v>529</v>
      </c>
      <c r="E392" s="40">
        <v>1</v>
      </c>
      <c r="F392" s="83">
        <v>1600</v>
      </c>
      <c r="G392" s="83">
        <f t="shared" si="8"/>
        <v>16000</v>
      </c>
    </row>
    <row r="393" spans="1:7" ht="20.100000000000001" customHeight="1">
      <c r="A393" s="41" t="s">
        <v>530</v>
      </c>
      <c r="B393" s="63" t="s">
        <v>229</v>
      </c>
      <c r="C393" s="40">
        <v>10</v>
      </c>
      <c r="D393" s="40" t="s">
        <v>483</v>
      </c>
      <c r="E393" s="40">
        <v>1</v>
      </c>
      <c r="F393" s="83">
        <v>27500</v>
      </c>
      <c r="G393" s="83">
        <f t="shared" si="8"/>
        <v>275000</v>
      </c>
    </row>
    <row r="394" spans="1:7" ht="20.100000000000001" customHeight="1">
      <c r="A394" s="41" t="s">
        <v>531</v>
      </c>
      <c r="B394" s="63" t="s">
        <v>231</v>
      </c>
      <c r="C394" s="40">
        <v>10</v>
      </c>
      <c r="D394" s="40" t="s">
        <v>483</v>
      </c>
      <c r="E394" s="40">
        <v>1</v>
      </c>
      <c r="F394" s="83">
        <v>27500</v>
      </c>
      <c r="G394" s="83">
        <f t="shared" si="8"/>
        <v>275000</v>
      </c>
    </row>
    <row r="395" spans="1:7" ht="20.100000000000001" customHeight="1">
      <c r="A395" s="41" t="s">
        <v>532</v>
      </c>
      <c r="B395" s="63" t="s">
        <v>233</v>
      </c>
      <c r="C395" s="40">
        <v>10</v>
      </c>
      <c r="D395" s="40" t="s">
        <v>483</v>
      </c>
      <c r="E395" s="40">
        <v>1</v>
      </c>
      <c r="F395" s="83">
        <v>27500</v>
      </c>
      <c r="G395" s="83">
        <f t="shared" si="8"/>
        <v>275000</v>
      </c>
    </row>
    <row r="396" spans="1:7" ht="20.100000000000001" customHeight="1">
      <c r="A396" s="41" t="s">
        <v>533</v>
      </c>
      <c r="B396" s="63" t="s">
        <v>314</v>
      </c>
      <c r="C396" s="40">
        <v>20</v>
      </c>
      <c r="D396" s="40" t="s">
        <v>483</v>
      </c>
      <c r="E396" s="40">
        <v>1</v>
      </c>
      <c r="F396" s="83">
        <v>12650</v>
      </c>
      <c r="G396" s="83">
        <f t="shared" si="8"/>
        <v>253000</v>
      </c>
    </row>
    <row r="397" spans="1:7" ht="20.100000000000001" customHeight="1">
      <c r="A397" s="41" t="s">
        <v>534</v>
      </c>
      <c r="B397" s="63" t="s">
        <v>241</v>
      </c>
      <c r="C397" s="40">
        <v>10</v>
      </c>
      <c r="D397" s="40" t="s">
        <v>485</v>
      </c>
      <c r="E397" s="40">
        <v>1</v>
      </c>
      <c r="F397" s="83">
        <v>2650</v>
      </c>
      <c r="G397" s="83">
        <f t="shared" si="8"/>
        <v>26500</v>
      </c>
    </row>
    <row r="398" spans="1:7" ht="20.100000000000001" customHeight="1">
      <c r="A398" s="41" t="s">
        <v>535</v>
      </c>
      <c r="B398" s="63" t="s">
        <v>243</v>
      </c>
      <c r="C398" s="40">
        <v>3</v>
      </c>
      <c r="D398" s="40" t="s">
        <v>483</v>
      </c>
      <c r="E398" s="40">
        <v>1</v>
      </c>
      <c r="F398" s="83">
        <v>10600</v>
      </c>
      <c r="G398" s="83">
        <f t="shared" si="8"/>
        <v>31800</v>
      </c>
    </row>
    <row r="399" spans="1:7" ht="20.100000000000001" customHeight="1">
      <c r="A399" s="41" t="s">
        <v>536</v>
      </c>
      <c r="B399" s="63" t="s">
        <v>245</v>
      </c>
      <c r="C399" s="40">
        <v>20</v>
      </c>
      <c r="D399" s="40" t="s">
        <v>483</v>
      </c>
      <c r="E399" s="40">
        <v>1</v>
      </c>
      <c r="F399" s="83">
        <v>4000</v>
      </c>
      <c r="G399" s="83">
        <f t="shared" si="8"/>
        <v>80000</v>
      </c>
    </row>
    <row r="400" spans="1:7" ht="20.100000000000001" customHeight="1">
      <c r="A400" s="41" t="s">
        <v>537</v>
      </c>
      <c r="B400" s="63" t="s">
        <v>247</v>
      </c>
      <c r="C400" s="40">
        <v>4</v>
      </c>
      <c r="D400" s="40" t="s">
        <v>483</v>
      </c>
      <c r="E400" s="40">
        <v>1</v>
      </c>
      <c r="F400" s="83">
        <v>59400</v>
      </c>
      <c r="G400" s="83">
        <f t="shared" si="8"/>
        <v>237600</v>
      </c>
    </row>
    <row r="401" spans="1:7" ht="20.100000000000001" customHeight="1">
      <c r="A401" s="41" t="s">
        <v>538</v>
      </c>
      <c r="B401" s="63" t="s">
        <v>249</v>
      </c>
      <c r="C401" s="40">
        <v>10</v>
      </c>
      <c r="D401" s="40" t="s">
        <v>483</v>
      </c>
      <c r="E401" s="40">
        <v>1</v>
      </c>
      <c r="F401" s="83">
        <v>8950</v>
      </c>
      <c r="G401" s="83">
        <f t="shared" si="8"/>
        <v>89500</v>
      </c>
    </row>
    <row r="402" spans="1:7" ht="20.100000000000001" customHeight="1">
      <c r="A402" s="41" t="s">
        <v>539</v>
      </c>
      <c r="B402" s="63" t="s">
        <v>251</v>
      </c>
      <c r="C402" s="40">
        <v>10</v>
      </c>
      <c r="D402" s="40" t="s">
        <v>483</v>
      </c>
      <c r="E402" s="40">
        <v>1</v>
      </c>
      <c r="F402" s="83">
        <v>11250</v>
      </c>
      <c r="G402" s="83">
        <f t="shared" si="8"/>
        <v>112500</v>
      </c>
    </row>
    <row r="403" spans="1:7" ht="20.100000000000001" customHeight="1">
      <c r="A403" s="41" t="s">
        <v>540</v>
      </c>
      <c r="B403" s="63" t="s">
        <v>253</v>
      </c>
      <c r="C403" s="40">
        <v>5</v>
      </c>
      <c r="D403" s="40" t="s">
        <v>483</v>
      </c>
      <c r="E403" s="40">
        <v>1</v>
      </c>
      <c r="F403" s="83">
        <v>26300</v>
      </c>
      <c r="G403" s="83">
        <f t="shared" si="8"/>
        <v>131500</v>
      </c>
    </row>
    <row r="404" spans="1:7" ht="20.100000000000001" customHeight="1">
      <c r="A404" s="41" t="s">
        <v>541</v>
      </c>
      <c r="B404" s="63" t="s">
        <v>395</v>
      </c>
      <c r="C404" s="40">
        <v>4</v>
      </c>
      <c r="D404" s="40" t="s">
        <v>483</v>
      </c>
      <c r="E404" s="40">
        <v>1</v>
      </c>
      <c r="F404" s="83">
        <v>42350</v>
      </c>
      <c r="G404" s="83">
        <f t="shared" si="8"/>
        <v>169400</v>
      </c>
    </row>
    <row r="405" spans="1:7" ht="20.100000000000001" customHeight="1">
      <c r="A405" s="41" t="s">
        <v>542</v>
      </c>
      <c r="B405" s="63" t="s">
        <v>255</v>
      </c>
      <c r="C405" s="40">
        <v>3</v>
      </c>
      <c r="D405" s="40" t="s">
        <v>483</v>
      </c>
      <c r="E405" s="40">
        <v>1</v>
      </c>
      <c r="F405" s="83">
        <v>45000</v>
      </c>
      <c r="G405" s="83">
        <f t="shared" si="8"/>
        <v>135000</v>
      </c>
    </row>
    <row r="406" spans="1:7" ht="20.100000000000001" customHeight="1">
      <c r="A406" s="41" t="s">
        <v>543</v>
      </c>
      <c r="B406" s="63" t="s">
        <v>257</v>
      </c>
      <c r="C406" s="40">
        <v>10</v>
      </c>
      <c r="D406" s="40" t="s">
        <v>483</v>
      </c>
      <c r="E406" s="40">
        <v>1</v>
      </c>
      <c r="F406" s="83">
        <v>1100</v>
      </c>
      <c r="G406" s="83">
        <f t="shared" si="8"/>
        <v>11000</v>
      </c>
    </row>
    <row r="407" spans="1:7" ht="20.100000000000001" customHeight="1">
      <c r="A407" s="41" t="s">
        <v>544</v>
      </c>
      <c r="B407" s="63" t="s">
        <v>259</v>
      </c>
      <c r="C407" s="40">
        <v>10</v>
      </c>
      <c r="D407" s="40" t="s">
        <v>483</v>
      </c>
      <c r="E407" s="40">
        <v>1</v>
      </c>
      <c r="F407" s="83">
        <v>1100</v>
      </c>
      <c r="G407" s="83">
        <f t="shared" si="8"/>
        <v>11000</v>
      </c>
    </row>
    <row r="408" spans="1:7" ht="20.100000000000001" customHeight="1">
      <c r="A408" s="41" t="s">
        <v>545</v>
      </c>
      <c r="B408" s="63" t="s">
        <v>261</v>
      </c>
      <c r="C408" s="40">
        <v>10</v>
      </c>
      <c r="D408" s="40" t="s">
        <v>483</v>
      </c>
      <c r="E408" s="40">
        <v>1</v>
      </c>
      <c r="F408" s="83">
        <v>1100</v>
      </c>
      <c r="G408" s="83">
        <f t="shared" si="8"/>
        <v>11000</v>
      </c>
    </row>
    <row r="409" spans="1:7" ht="20.100000000000001" customHeight="1">
      <c r="A409" s="41" t="s">
        <v>546</v>
      </c>
      <c r="B409" s="63" t="s">
        <v>547</v>
      </c>
      <c r="C409" s="40">
        <v>5</v>
      </c>
      <c r="D409" s="40" t="s">
        <v>548</v>
      </c>
      <c r="E409" s="40">
        <v>1</v>
      </c>
      <c r="F409" s="83">
        <v>12650</v>
      </c>
      <c r="G409" s="83">
        <f t="shared" si="8"/>
        <v>63250</v>
      </c>
    </row>
    <row r="410" spans="1:7" ht="20.100000000000001" customHeight="1">
      <c r="A410" s="41" t="s">
        <v>549</v>
      </c>
      <c r="B410" s="63" t="s">
        <v>263</v>
      </c>
      <c r="C410" s="40">
        <v>25</v>
      </c>
      <c r="D410" s="40" t="s">
        <v>483</v>
      </c>
      <c r="E410" s="40">
        <v>1</v>
      </c>
      <c r="F410" s="83">
        <v>6600</v>
      </c>
      <c r="G410" s="83">
        <f t="shared" si="8"/>
        <v>165000</v>
      </c>
    </row>
    <row r="411" spans="1:7" ht="20.100000000000001" customHeight="1">
      <c r="A411" s="41" t="s">
        <v>550</v>
      </c>
      <c r="B411" s="63" t="s">
        <v>265</v>
      </c>
      <c r="C411" s="40">
        <v>25</v>
      </c>
      <c r="D411" s="40" t="s">
        <v>483</v>
      </c>
      <c r="E411" s="40">
        <v>1</v>
      </c>
      <c r="F411" s="83">
        <v>6600</v>
      </c>
      <c r="G411" s="83">
        <f t="shared" si="8"/>
        <v>165000</v>
      </c>
    </row>
    <row r="412" spans="1:7" ht="20.100000000000001" customHeight="1">
      <c r="A412" s="41" t="s">
        <v>551</v>
      </c>
      <c r="B412" s="63" t="s">
        <v>267</v>
      </c>
      <c r="C412" s="40">
        <v>25</v>
      </c>
      <c r="D412" s="40" t="s">
        <v>483</v>
      </c>
      <c r="E412" s="40">
        <v>1</v>
      </c>
      <c r="F412" s="83">
        <v>6600</v>
      </c>
      <c r="G412" s="83">
        <f t="shared" si="8"/>
        <v>165000</v>
      </c>
    </row>
    <row r="413" spans="1:7" ht="20.100000000000001" customHeight="1">
      <c r="A413" s="41" t="s">
        <v>552</v>
      </c>
      <c r="B413" s="63" t="s">
        <v>397</v>
      </c>
      <c r="C413" s="40">
        <v>50</v>
      </c>
      <c r="D413" s="40" t="s">
        <v>483</v>
      </c>
      <c r="E413" s="40">
        <v>1</v>
      </c>
      <c r="F413" s="83">
        <v>7950</v>
      </c>
      <c r="G413" s="83">
        <f t="shared" si="8"/>
        <v>397500</v>
      </c>
    </row>
    <row r="414" spans="1:7" ht="20.100000000000001" customHeight="1">
      <c r="A414" s="41" t="s">
        <v>553</v>
      </c>
      <c r="B414" s="63" t="s">
        <v>398</v>
      </c>
      <c r="C414" s="40">
        <v>50</v>
      </c>
      <c r="D414" s="40" t="s">
        <v>483</v>
      </c>
      <c r="E414" s="40">
        <v>1</v>
      </c>
      <c r="F414" s="83">
        <v>7950</v>
      </c>
      <c r="G414" s="83">
        <f t="shared" si="8"/>
        <v>397500</v>
      </c>
    </row>
    <row r="415" spans="1:7" ht="20.100000000000001" customHeight="1">
      <c r="A415" s="41" t="s">
        <v>554</v>
      </c>
      <c r="B415" s="63" t="s">
        <v>399</v>
      </c>
      <c r="C415" s="40">
        <v>50</v>
      </c>
      <c r="D415" s="40" t="s">
        <v>483</v>
      </c>
      <c r="E415" s="40">
        <v>1</v>
      </c>
      <c r="F415" s="83">
        <v>7950</v>
      </c>
      <c r="G415" s="83">
        <f t="shared" si="8"/>
        <v>397500</v>
      </c>
    </row>
    <row r="416" spans="1:7" ht="20.100000000000001" customHeight="1">
      <c r="A416" s="41" t="s">
        <v>555</v>
      </c>
      <c r="B416" s="63" t="s">
        <v>400</v>
      </c>
      <c r="C416" s="40">
        <v>50</v>
      </c>
      <c r="D416" s="40" t="s">
        <v>483</v>
      </c>
      <c r="E416" s="40">
        <v>1</v>
      </c>
      <c r="F416" s="83">
        <v>7950</v>
      </c>
      <c r="G416" s="83">
        <f t="shared" si="8"/>
        <v>397500</v>
      </c>
    </row>
    <row r="417" spans="1:7" ht="20.100000000000001" customHeight="1">
      <c r="A417" s="41" t="s">
        <v>556</v>
      </c>
      <c r="B417" s="63" t="s">
        <v>401</v>
      </c>
      <c r="C417" s="40">
        <v>5</v>
      </c>
      <c r="D417" s="40" t="s">
        <v>483</v>
      </c>
      <c r="E417" s="40">
        <v>1</v>
      </c>
      <c r="F417" s="83">
        <v>9350</v>
      </c>
      <c r="G417" s="83">
        <f t="shared" si="8"/>
        <v>46750</v>
      </c>
    </row>
    <row r="418" spans="1:7" ht="20.100000000000001" customHeight="1">
      <c r="A418" s="41" t="s">
        <v>557</v>
      </c>
      <c r="B418" s="63" t="s">
        <v>403</v>
      </c>
      <c r="C418" s="40">
        <v>5</v>
      </c>
      <c r="D418" s="40" t="s">
        <v>483</v>
      </c>
      <c r="E418" s="40">
        <v>1</v>
      </c>
      <c r="F418" s="83">
        <v>9350</v>
      </c>
      <c r="G418" s="83">
        <f t="shared" ref="G418:G432" si="9">C418*F418</f>
        <v>46750</v>
      </c>
    </row>
    <row r="419" spans="1:7" ht="20.100000000000001" customHeight="1">
      <c r="A419" s="41" t="s">
        <v>558</v>
      </c>
      <c r="B419" s="63" t="s">
        <v>404</v>
      </c>
      <c r="C419" s="40">
        <v>5</v>
      </c>
      <c r="D419" s="40" t="s">
        <v>483</v>
      </c>
      <c r="E419" s="40">
        <v>1</v>
      </c>
      <c r="F419" s="83">
        <v>9350</v>
      </c>
      <c r="G419" s="83">
        <f t="shared" si="9"/>
        <v>46750</v>
      </c>
    </row>
    <row r="420" spans="1:7" ht="20.100000000000001" customHeight="1">
      <c r="A420" s="41" t="s">
        <v>559</v>
      </c>
      <c r="B420" s="63" t="s">
        <v>269</v>
      </c>
      <c r="C420" s="40">
        <v>5</v>
      </c>
      <c r="D420" s="40" t="s">
        <v>483</v>
      </c>
      <c r="E420" s="40">
        <v>1</v>
      </c>
      <c r="F420" s="83">
        <v>9350</v>
      </c>
      <c r="G420" s="83">
        <f t="shared" si="9"/>
        <v>46750</v>
      </c>
    </row>
    <row r="421" spans="1:7" ht="20.100000000000001" customHeight="1">
      <c r="A421" s="41" t="s">
        <v>560</v>
      </c>
      <c r="B421" s="63" t="s">
        <v>271</v>
      </c>
      <c r="C421" s="40">
        <v>5</v>
      </c>
      <c r="D421" s="40" t="s">
        <v>483</v>
      </c>
      <c r="E421" s="40">
        <v>1</v>
      </c>
      <c r="F421" s="83">
        <v>9350</v>
      </c>
      <c r="G421" s="83">
        <f t="shared" si="9"/>
        <v>46750</v>
      </c>
    </row>
    <row r="422" spans="1:7" ht="20.100000000000001" customHeight="1">
      <c r="A422" s="41" t="s">
        <v>561</v>
      </c>
      <c r="B422" s="63" t="s">
        <v>405</v>
      </c>
      <c r="C422" s="40">
        <v>5</v>
      </c>
      <c r="D422" s="40" t="s">
        <v>483</v>
      </c>
      <c r="E422" s="40">
        <v>1</v>
      </c>
      <c r="F422" s="83">
        <v>7700</v>
      </c>
      <c r="G422" s="83">
        <f t="shared" si="9"/>
        <v>38500</v>
      </c>
    </row>
    <row r="423" spans="1:7" ht="20.100000000000001" customHeight="1">
      <c r="A423" s="41" t="s">
        <v>562</v>
      </c>
      <c r="B423" s="63" t="s">
        <v>196</v>
      </c>
      <c r="C423" s="40">
        <v>5</v>
      </c>
      <c r="D423" s="40" t="s">
        <v>483</v>
      </c>
      <c r="E423" s="40">
        <v>1</v>
      </c>
      <c r="F423" s="83">
        <v>19250</v>
      </c>
      <c r="G423" s="83">
        <f t="shared" si="9"/>
        <v>96250</v>
      </c>
    </row>
    <row r="424" spans="1:7" ht="20.100000000000001" customHeight="1">
      <c r="A424" s="41" t="s">
        <v>563</v>
      </c>
      <c r="B424" s="63" t="s">
        <v>406</v>
      </c>
      <c r="C424" s="40">
        <v>2</v>
      </c>
      <c r="D424" s="40" t="s">
        <v>483</v>
      </c>
      <c r="E424" s="40">
        <v>1</v>
      </c>
      <c r="F424" s="83">
        <v>297000</v>
      </c>
      <c r="G424" s="83">
        <f t="shared" si="9"/>
        <v>594000</v>
      </c>
    </row>
    <row r="425" spans="1:7" ht="20.100000000000001" customHeight="1">
      <c r="A425" s="41" t="s">
        <v>564</v>
      </c>
      <c r="B425" s="63" t="s">
        <v>407</v>
      </c>
      <c r="C425" s="40">
        <v>10</v>
      </c>
      <c r="D425" s="40" t="s">
        <v>483</v>
      </c>
      <c r="E425" s="40">
        <v>1</v>
      </c>
      <c r="F425" s="83">
        <v>6600</v>
      </c>
      <c r="G425" s="83">
        <f t="shared" si="9"/>
        <v>66000</v>
      </c>
    </row>
    <row r="426" spans="1:7" ht="20.100000000000001" customHeight="1">
      <c r="A426" s="41" t="s">
        <v>565</v>
      </c>
      <c r="B426" s="63" t="s">
        <v>566</v>
      </c>
      <c r="C426" s="40">
        <v>2</v>
      </c>
      <c r="D426" s="40" t="s">
        <v>483</v>
      </c>
      <c r="E426" s="40">
        <v>1</v>
      </c>
      <c r="F426" s="83">
        <v>8400</v>
      </c>
      <c r="G426" s="83">
        <f t="shared" si="9"/>
        <v>16800</v>
      </c>
    </row>
    <row r="427" spans="1:7" ht="20.100000000000001" customHeight="1">
      <c r="A427" s="41" t="s">
        <v>567</v>
      </c>
      <c r="B427" s="63" t="s">
        <v>273</v>
      </c>
      <c r="C427" s="40">
        <v>50</v>
      </c>
      <c r="D427" s="40" t="s">
        <v>529</v>
      </c>
      <c r="E427" s="40">
        <v>1</v>
      </c>
      <c r="F427" s="83">
        <v>700</v>
      </c>
      <c r="G427" s="83">
        <f t="shared" si="9"/>
        <v>35000</v>
      </c>
    </row>
    <row r="428" spans="1:7" ht="20.100000000000001" customHeight="1">
      <c r="A428" s="41" t="s">
        <v>568</v>
      </c>
      <c r="B428" s="63" t="s">
        <v>409</v>
      </c>
      <c r="C428" s="40">
        <v>5</v>
      </c>
      <c r="D428" s="40" t="s">
        <v>526</v>
      </c>
      <c r="E428" s="40">
        <v>1</v>
      </c>
      <c r="F428" s="83">
        <v>2650</v>
      </c>
      <c r="G428" s="83">
        <f t="shared" si="9"/>
        <v>13250</v>
      </c>
    </row>
    <row r="429" spans="1:7" ht="20.100000000000001" customHeight="1">
      <c r="A429" s="41" t="s">
        <v>569</v>
      </c>
      <c r="B429" s="63" t="s">
        <v>277</v>
      </c>
      <c r="C429" s="40">
        <v>10</v>
      </c>
      <c r="D429" s="40" t="s">
        <v>483</v>
      </c>
      <c r="E429" s="40">
        <v>1</v>
      </c>
      <c r="F429" s="83">
        <v>27500</v>
      </c>
      <c r="G429" s="83">
        <f t="shared" si="9"/>
        <v>275000</v>
      </c>
    </row>
    <row r="430" spans="1:7" ht="20.100000000000001" customHeight="1">
      <c r="A430" s="41" t="s">
        <v>570</v>
      </c>
      <c r="B430" s="63" t="s">
        <v>412</v>
      </c>
      <c r="C430" s="40">
        <v>50</v>
      </c>
      <c r="D430" s="40" t="s">
        <v>526</v>
      </c>
      <c r="E430" s="40">
        <v>1</v>
      </c>
      <c r="F430" s="83">
        <v>80000</v>
      </c>
      <c r="G430" s="83">
        <f t="shared" si="9"/>
        <v>4000000</v>
      </c>
    </row>
    <row r="431" spans="1:7" ht="20.100000000000001" customHeight="1">
      <c r="A431" s="41" t="s">
        <v>571</v>
      </c>
      <c r="B431" s="63" t="s">
        <v>572</v>
      </c>
      <c r="C431" s="40">
        <v>20</v>
      </c>
      <c r="D431" s="40" t="s">
        <v>483</v>
      </c>
      <c r="E431" s="40">
        <v>1</v>
      </c>
      <c r="F431" s="83">
        <v>25000</v>
      </c>
      <c r="G431" s="83">
        <f t="shared" si="9"/>
        <v>500000</v>
      </c>
    </row>
    <row r="432" spans="1:7" ht="20.100000000000001" customHeight="1">
      <c r="A432" s="41" t="s">
        <v>573</v>
      </c>
      <c r="B432" s="63" t="s">
        <v>413</v>
      </c>
      <c r="C432" s="40">
        <v>2</v>
      </c>
      <c r="D432" s="40" t="s">
        <v>483</v>
      </c>
      <c r="E432" s="40">
        <v>1</v>
      </c>
      <c r="F432" s="83">
        <v>440000</v>
      </c>
      <c r="G432" s="83">
        <f t="shared" si="9"/>
        <v>880000</v>
      </c>
    </row>
    <row r="433" spans="1:7">
      <c r="A433" s="43"/>
      <c r="B433" s="84"/>
      <c r="C433" s="45"/>
      <c r="D433" s="45"/>
      <c r="E433" s="85"/>
      <c r="F433" s="85"/>
      <c r="G433" s="46"/>
    </row>
    <row r="434" spans="1:7">
      <c r="A434" s="73">
        <v>8</v>
      </c>
      <c r="B434" s="295" t="s">
        <v>574</v>
      </c>
      <c r="C434" s="295"/>
      <c r="D434" s="295"/>
      <c r="E434" s="295"/>
      <c r="F434" s="295"/>
      <c r="G434" s="74">
        <f>SUM(F435:F492)</f>
        <v>3214900</v>
      </c>
    </row>
    <row r="435" spans="1:7">
      <c r="A435" s="75">
        <v>8.1</v>
      </c>
      <c r="B435" s="86" t="s">
        <v>575</v>
      </c>
      <c r="C435" s="87">
        <v>5</v>
      </c>
      <c r="D435" s="88" t="s">
        <v>548</v>
      </c>
      <c r="E435" s="40">
        <v>1</v>
      </c>
      <c r="F435" s="89">
        <v>2300000</v>
      </c>
      <c r="G435" s="90">
        <f>C435*F435</f>
        <v>11500000</v>
      </c>
    </row>
    <row r="436" spans="1:7">
      <c r="A436" s="75">
        <v>8.1999999999999993</v>
      </c>
      <c r="B436" s="86" t="s">
        <v>576</v>
      </c>
      <c r="C436" s="91">
        <v>3</v>
      </c>
      <c r="D436" s="92" t="s">
        <v>577</v>
      </c>
      <c r="E436" s="40">
        <v>1</v>
      </c>
      <c r="F436" s="89">
        <v>40000</v>
      </c>
      <c r="G436" s="90">
        <f t="shared" ref="G436:G452" si="10">C436*F436</f>
        <v>120000</v>
      </c>
    </row>
    <row r="437" spans="1:7">
      <c r="A437" s="75">
        <v>8.3000000000000007</v>
      </c>
      <c r="B437" s="86" t="s">
        <v>578</v>
      </c>
      <c r="C437" s="91">
        <v>3</v>
      </c>
      <c r="D437" s="92" t="s">
        <v>577</v>
      </c>
      <c r="E437" s="40">
        <v>1</v>
      </c>
      <c r="F437" s="89">
        <v>60000</v>
      </c>
      <c r="G437" s="90">
        <f t="shared" si="10"/>
        <v>180000</v>
      </c>
    </row>
    <row r="438" spans="1:7">
      <c r="A438" s="75">
        <v>8.4</v>
      </c>
      <c r="B438" s="86" t="s">
        <v>579</v>
      </c>
      <c r="C438" s="91">
        <v>5</v>
      </c>
      <c r="D438" s="92" t="s">
        <v>483</v>
      </c>
      <c r="E438" s="40">
        <v>1</v>
      </c>
      <c r="F438" s="89">
        <v>7000</v>
      </c>
      <c r="G438" s="90">
        <f t="shared" si="10"/>
        <v>35000</v>
      </c>
    </row>
    <row r="439" spans="1:7">
      <c r="A439" s="75">
        <v>8.5</v>
      </c>
      <c r="B439" s="41" t="s">
        <v>580</v>
      </c>
      <c r="C439" s="91">
        <v>2</v>
      </c>
      <c r="D439" s="40" t="s">
        <v>489</v>
      </c>
      <c r="E439" s="40">
        <v>1</v>
      </c>
      <c r="F439" s="89">
        <v>45000</v>
      </c>
      <c r="G439" s="90">
        <f t="shared" si="10"/>
        <v>90000</v>
      </c>
    </row>
    <row r="440" spans="1:7">
      <c r="A440" s="75">
        <v>8.6</v>
      </c>
      <c r="B440" s="41" t="s">
        <v>581</v>
      </c>
      <c r="C440" s="91">
        <v>2</v>
      </c>
      <c r="D440" s="40" t="s">
        <v>489</v>
      </c>
      <c r="E440" s="40">
        <v>1</v>
      </c>
      <c r="F440" s="89">
        <v>45000</v>
      </c>
      <c r="G440" s="90">
        <f t="shared" si="10"/>
        <v>90000</v>
      </c>
    </row>
    <row r="441" spans="1:7">
      <c r="A441" s="75">
        <v>8.6999999999999993</v>
      </c>
      <c r="B441" s="86" t="s">
        <v>582</v>
      </c>
      <c r="C441" s="87">
        <v>12</v>
      </c>
      <c r="D441" s="88" t="s">
        <v>483</v>
      </c>
      <c r="E441" s="40">
        <v>1</v>
      </c>
      <c r="F441" s="89">
        <v>7000</v>
      </c>
      <c r="G441" s="90">
        <f t="shared" si="10"/>
        <v>84000</v>
      </c>
    </row>
    <row r="442" spans="1:7">
      <c r="A442" s="75">
        <v>8.8000000000000007</v>
      </c>
      <c r="B442" s="86" t="s">
        <v>583</v>
      </c>
      <c r="C442" s="87">
        <v>4</v>
      </c>
      <c r="D442" s="88" t="s">
        <v>483</v>
      </c>
      <c r="E442" s="40">
        <v>1</v>
      </c>
      <c r="F442" s="89">
        <v>6000</v>
      </c>
      <c r="G442" s="90">
        <f t="shared" si="10"/>
        <v>24000</v>
      </c>
    </row>
    <row r="443" spans="1:7">
      <c r="A443" s="75">
        <v>8.9</v>
      </c>
      <c r="B443" s="86" t="s">
        <v>584</v>
      </c>
      <c r="C443" s="87">
        <v>2</v>
      </c>
      <c r="D443" s="88" t="s">
        <v>483</v>
      </c>
      <c r="E443" s="40">
        <v>1</v>
      </c>
      <c r="F443" s="89">
        <v>5000</v>
      </c>
      <c r="G443" s="90">
        <f t="shared" si="10"/>
        <v>10000</v>
      </c>
    </row>
    <row r="444" spans="1:7">
      <c r="A444" s="93">
        <v>8.1</v>
      </c>
      <c r="B444" s="86" t="s">
        <v>585</v>
      </c>
      <c r="C444" s="87">
        <v>5</v>
      </c>
      <c r="D444" s="88" t="s">
        <v>483</v>
      </c>
      <c r="E444" s="40">
        <v>1</v>
      </c>
      <c r="F444" s="89">
        <v>40000</v>
      </c>
      <c r="G444" s="90">
        <f t="shared" si="10"/>
        <v>200000</v>
      </c>
    </row>
    <row r="445" spans="1:7">
      <c r="A445" s="77">
        <v>8.11</v>
      </c>
      <c r="B445" s="86" t="s">
        <v>586</v>
      </c>
      <c r="C445" s="87">
        <v>1</v>
      </c>
      <c r="D445" s="88" t="s">
        <v>483</v>
      </c>
      <c r="E445" s="40">
        <v>1</v>
      </c>
      <c r="F445" s="89">
        <v>15000</v>
      </c>
      <c r="G445" s="90">
        <f t="shared" si="10"/>
        <v>15000</v>
      </c>
    </row>
    <row r="446" spans="1:7">
      <c r="A446" s="93">
        <v>8.1199999999999992</v>
      </c>
      <c r="B446" s="86" t="s">
        <v>587</v>
      </c>
      <c r="C446" s="87">
        <v>2</v>
      </c>
      <c r="D446" s="88" t="s">
        <v>483</v>
      </c>
      <c r="E446" s="40">
        <v>1</v>
      </c>
      <c r="F446" s="89">
        <v>7000</v>
      </c>
      <c r="G446" s="90">
        <f t="shared" si="10"/>
        <v>14000</v>
      </c>
    </row>
    <row r="447" spans="1:7">
      <c r="A447" s="77">
        <v>8.1300000000000008</v>
      </c>
      <c r="B447" s="86" t="s">
        <v>588</v>
      </c>
      <c r="C447" s="87">
        <v>2</v>
      </c>
      <c r="D447" s="92" t="s">
        <v>483</v>
      </c>
      <c r="E447" s="40">
        <v>1</v>
      </c>
      <c r="F447" s="89">
        <v>8000</v>
      </c>
      <c r="G447" s="90">
        <f t="shared" si="10"/>
        <v>16000</v>
      </c>
    </row>
    <row r="448" spans="1:7">
      <c r="A448" s="93">
        <v>8.14</v>
      </c>
      <c r="B448" s="86" t="s">
        <v>589</v>
      </c>
      <c r="C448" s="87">
        <v>2</v>
      </c>
      <c r="D448" s="88" t="s">
        <v>483</v>
      </c>
      <c r="E448" s="40">
        <v>1</v>
      </c>
      <c r="F448" s="89">
        <v>15000</v>
      </c>
      <c r="G448" s="90">
        <f t="shared" si="10"/>
        <v>30000</v>
      </c>
    </row>
    <row r="449" spans="1:7">
      <c r="A449" s="77">
        <v>8.15</v>
      </c>
      <c r="B449" s="41" t="s">
        <v>202</v>
      </c>
      <c r="C449" s="87">
        <v>6</v>
      </c>
      <c r="D449" s="88" t="s">
        <v>483</v>
      </c>
      <c r="E449" s="40">
        <v>1</v>
      </c>
      <c r="F449" s="89">
        <v>7000</v>
      </c>
      <c r="G449" s="90">
        <f t="shared" si="10"/>
        <v>42000</v>
      </c>
    </row>
    <row r="450" spans="1:7">
      <c r="A450" s="93">
        <v>8.16</v>
      </c>
      <c r="B450" s="86" t="s">
        <v>200</v>
      </c>
      <c r="C450" s="87">
        <v>6</v>
      </c>
      <c r="D450" s="88" t="s">
        <v>483</v>
      </c>
      <c r="E450" s="40">
        <v>1</v>
      </c>
      <c r="F450" s="89">
        <v>10000</v>
      </c>
      <c r="G450" s="90">
        <f t="shared" si="10"/>
        <v>60000</v>
      </c>
    </row>
    <row r="451" spans="1:7">
      <c r="A451" s="77">
        <v>8.17</v>
      </c>
      <c r="B451" s="86" t="s">
        <v>590</v>
      </c>
      <c r="C451" s="87">
        <v>5</v>
      </c>
      <c r="D451" s="88" t="s">
        <v>483</v>
      </c>
      <c r="E451" s="40">
        <v>1</v>
      </c>
      <c r="F451" s="89">
        <v>15000</v>
      </c>
      <c r="G451" s="90">
        <f t="shared" si="10"/>
        <v>75000</v>
      </c>
    </row>
    <row r="452" spans="1:7">
      <c r="A452" s="93">
        <v>8.18</v>
      </c>
      <c r="B452" s="86" t="s">
        <v>591</v>
      </c>
      <c r="C452" s="87">
        <v>5</v>
      </c>
      <c r="D452" s="88" t="s">
        <v>483</v>
      </c>
      <c r="E452" s="40">
        <v>1</v>
      </c>
      <c r="F452" s="89">
        <v>15000</v>
      </c>
      <c r="G452" s="90">
        <f t="shared" si="10"/>
        <v>75000</v>
      </c>
    </row>
    <row r="453" spans="1:7">
      <c r="A453" s="94"/>
      <c r="B453" s="84"/>
      <c r="C453" s="45"/>
      <c r="D453" s="45"/>
      <c r="E453" s="45"/>
      <c r="F453" s="95"/>
      <c r="G453" s="96"/>
    </row>
    <row r="454" spans="1:7">
      <c r="A454" s="62">
        <v>9</v>
      </c>
      <c r="B454" s="51" t="s">
        <v>592</v>
      </c>
      <c r="C454" s="51"/>
      <c r="D454" s="51"/>
      <c r="E454" s="51"/>
      <c r="F454" s="51"/>
      <c r="G454" s="97">
        <f>SUM(G455:G510)</f>
        <v>7589500</v>
      </c>
    </row>
    <row r="455" spans="1:7" ht="15.75">
      <c r="A455" s="40">
        <v>9.1</v>
      </c>
      <c r="B455" s="53" t="s">
        <v>154</v>
      </c>
      <c r="C455" s="54">
        <v>20</v>
      </c>
      <c r="D455" s="3" t="s">
        <v>155</v>
      </c>
      <c r="E455" s="40">
        <v>1</v>
      </c>
      <c r="F455" s="55">
        <v>40000</v>
      </c>
      <c r="G455" s="56">
        <f>C455*F455</f>
        <v>800000</v>
      </c>
    </row>
    <row r="456" spans="1:7" ht="15.75">
      <c r="A456" s="40">
        <v>9.1999999999999993</v>
      </c>
      <c r="B456" s="53" t="s">
        <v>156</v>
      </c>
      <c r="C456" s="54">
        <v>20</v>
      </c>
      <c r="D456" s="3" t="s">
        <v>155</v>
      </c>
      <c r="E456" s="40">
        <v>1</v>
      </c>
      <c r="F456" s="57">
        <v>45000</v>
      </c>
      <c r="G456" s="56">
        <f t="shared" ref="G456:G510" si="11">C456*F456</f>
        <v>900000</v>
      </c>
    </row>
    <row r="457" spans="1:7" ht="15.75">
      <c r="A457" s="40">
        <v>9.4</v>
      </c>
      <c r="B457" s="53" t="s">
        <v>159</v>
      </c>
      <c r="C457" s="58">
        <v>2</v>
      </c>
      <c r="D457" s="6" t="s">
        <v>158</v>
      </c>
      <c r="E457" s="40">
        <v>1</v>
      </c>
      <c r="F457" s="59">
        <v>8000</v>
      </c>
      <c r="G457" s="56">
        <f t="shared" si="11"/>
        <v>16000</v>
      </c>
    </row>
    <row r="458" spans="1:7" ht="15.75">
      <c r="A458" s="40">
        <v>9.5</v>
      </c>
      <c r="B458" s="53" t="s">
        <v>160</v>
      </c>
      <c r="C458" s="58">
        <v>2</v>
      </c>
      <c r="D458" s="6" t="s">
        <v>158</v>
      </c>
      <c r="E458" s="40">
        <v>1</v>
      </c>
      <c r="F458" s="59">
        <v>8000</v>
      </c>
      <c r="G458" s="56">
        <f t="shared" si="11"/>
        <v>16000</v>
      </c>
    </row>
    <row r="459" spans="1:7">
      <c r="A459" s="40">
        <v>9.6999999999999993</v>
      </c>
      <c r="B459" s="60" t="s">
        <v>162</v>
      </c>
      <c r="C459" s="58">
        <v>20</v>
      </c>
      <c r="D459" s="6" t="s">
        <v>163</v>
      </c>
      <c r="E459" s="40">
        <v>1</v>
      </c>
      <c r="F459" s="59">
        <v>6000</v>
      </c>
      <c r="G459" s="56">
        <f t="shared" si="11"/>
        <v>120000</v>
      </c>
    </row>
    <row r="460" spans="1:7">
      <c r="A460" s="40">
        <v>9.8000000000000007</v>
      </c>
      <c r="B460" s="60" t="s">
        <v>164</v>
      </c>
      <c r="C460" s="58">
        <v>20</v>
      </c>
      <c r="D460" s="6" t="s">
        <v>163</v>
      </c>
      <c r="E460" s="40">
        <v>1</v>
      </c>
      <c r="F460" s="59">
        <v>6500</v>
      </c>
      <c r="G460" s="56">
        <f t="shared" si="11"/>
        <v>130000</v>
      </c>
    </row>
    <row r="461" spans="1:7">
      <c r="A461" s="40" t="s">
        <v>593</v>
      </c>
      <c r="B461" s="60" t="s">
        <v>167</v>
      </c>
      <c r="C461" s="58">
        <v>30</v>
      </c>
      <c r="D461" s="6" t="s">
        <v>158</v>
      </c>
      <c r="E461" s="40">
        <v>1</v>
      </c>
      <c r="F461" s="59">
        <v>1300</v>
      </c>
      <c r="G461" s="56">
        <f t="shared" si="11"/>
        <v>39000</v>
      </c>
    </row>
    <row r="462" spans="1:7">
      <c r="A462" s="40" t="s">
        <v>594</v>
      </c>
      <c r="B462" s="60" t="s">
        <v>169</v>
      </c>
      <c r="C462" s="58">
        <v>30</v>
      </c>
      <c r="D462" s="6" t="s">
        <v>158</v>
      </c>
      <c r="E462" s="40">
        <v>1</v>
      </c>
      <c r="F462" s="59">
        <v>500</v>
      </c>
      <c r="G462" s="56">
        <f t="shared" si="11"/>
        <v>15000</v>
      </c>
    </row>
    <row r="463" spans="1:7">
      <c r="A463" s="40">
        <v>9.1300000000000008</v>
      </c>
      <c r="B463" s="60" t="s">
        <v>171</v>
      </c>
      <c r="C463" s="58">
        <v>30</v>
      </c>
      <c r="D463" s="6" t="s">
        <v>158</v>
      </c>
      <c r="E463" s="40">
        <v>1</v>
      </c>
      <c r="F463" s="59">
        <v>600</v>
      </c>
      <c r="G463" s="56">
        <f t="shared" si="11"/>
        <v>18000</v>
      </c>
    </row>
    <row r="464" spans="1:7">
      <c r="A464" s="40">
        <v>9.14</v>
      </c>
      <c r="B464" s="60" t="s">
        <v>173</v>
      </c>
      <c r="C464" s="58">
        <v>5</v>
      </c>
      <c r="D464" s="6" t="s">
        <v>163</v>
      </c>
      <c r="E464" s="40">
        <v>1</v>
      </c>
      <c r="F464" s="59">
        <v>10000</v>
      </c>
      <c r="G464" s="56">
        <f t="shared" si="11"/>
        <v>50000</v>
      </c>
    </row>
    <row r="465" spans="1:7">
      <c r="A465" s="40">
        <v>9.15</v>
      </c>
      <c r="B465" s="60" t="s">
        <v>175</v>
      </c>
      <c r="C465" s="58">
        <v>5</v>
      </c>
      <c r="D465" s="6" t="s">
        <v>163</v>
      </c>
      <c r="E465" s="40">
        <v>1</v>
      </c>
      <c r="F465" s="59">
        <v>9500</v>
      </c>
      <c r="G465" s="56">
        <f t="shared" si="11"/>
        <v>47500</v>
      </c>
    </row>
    <row r="466" spans="1:7">
      <c r="A466" s="40">
        <v>9.17</v>
      </c>
      <c r="B466" s="60" t="s">
        <v>179</v>
      </c>
      <c r="C466" s="58">
        <v>5</v>
      </c>
      <c r="D466" s="6" t="s">
        <v>163</v>
      </c>
      <c r="E466" s="40">
        <v>1</v>
      </c>
      <c r="F466" s="59">
        <v>30000</v>
      </c>
      <c r="G466" s="56">
        <f t="shared" si="11"/>
        <v>150000</v>
      </c>
    </row>
    <row r="467" spans="1:7">
      <c r="A467" s="40">
        <v>9.18</v>
      </c>
      <c r="B467" s="60" t="s">
        <v>181</v>
      </c>
      <c r="C467" s="58">
        <v>5</v>
      </c>
      <c r="D467" s="6" t="s">
        <v>163</v>
      </c>
      <c r="E467" s="40">
        <v>1</v>
      </c>
      <c r="F467" s="59">
        <v>15000</v>
      </c>
      <c r="G467" s="56">
        <f t="shared" si="11"/>
        <v>75000</v>
      </c>
    </row>
    <row r="468" spans="1:7">
      <c r="A468" s="40">
        <v>9.19</v>
      </c>
      <c r="B468" s="60" t="s">
        <v>183</v>
      </c>
      <c r="C468" s="58">
        <v>5</v>
      </c>
      <c r="D468" s="6" t="s">
        <v>163</v>
      </c>
      <c r="E468" s="40">
        <v>1</v>
      </c>
      <c r="F468" s="59">
        <v>5500</v>
      </c>
      <c r="G468" s="56">
        <f t="shared" si="11"/>
        <v>27500</v>
      </c>
    </row>
    <row r="469" spans="1:7">
      <c r="A469" s="40" t="s">
        <v>595</v>
      </c>
      <c r="B469" s="60" t="s">
        <v>187</v>
      </c>
      <c r="C469" s="58">
        <v>5</v>
      </c>
      <c r="D469" s="6" t="s">
        <v>163</v>
      </c>
      <c r="E469" s="40">
        <v>1</v>
      </c>
      <c r="F469" s="59">
        <v>8000</v>
      </c>
      <c r="G469" s="56">
        <f t="shared" si="11"/>
        <v>40000</v>
      </c>
    </row>
    <row r="470" spans="1:7">
      <c r="A470" s="40">
        <v>9.2100000000000009</v>
      </c>
      <c r="B470" s="60" t="s">
        <v>189</v>
      </c>
      <c r="C470" s="58">
        <v>5</v>
      </c>
      <c r="D470" s="6" t="s">
        <v>163</v>
      </c>
      <c r="E470" s="40">
        <v>1</v>
      </c>
      <c r="F470" s="59">
        <v>11500</v>
      </c>
      <c r="G470" s="56">
        <f t="shared" si="11"/>
        <v>57500</v>
      </c>
    </row>
    <row r="471" spans="1:7">
      <c r="A471" s="40">
        <v>9.2200000000000006</v>
      </c>
      <c r="B471" s="60" t="s">
        <v>191</v>
      </c>
      <c r="C471" s="58">
        <v>5</v>
      </c>
      <c r="D471" s="6" t="s">
        <v>192</v>
      </c>
      <c r="E471" s="40">
        <v>1</v>
      </c>
      <c r="F471" s="59">
        <v>3000</v>
      </c>
      <c r="G471" s="56">
        <f t="shared" si="11"/>
        <v>15000</v>
      </c>
    </row>
    <row r="472" spans="1:7">
      <c r="A472" s="40">
        <v>9.23</v>
      </c>
      <c r="B472" s="60" t="s">
        <v>194</v>
      </c>
      <c r="C472" s="58">
        <v>5</v>
      </c>
      <c r="D472" s="6" t="s">
        <v>192</v>
      </c>
      <c r="E472" s="40">
        <v>1</v>
      </c>
      <c r="F472" s="59">
        <v>5000</v>
      </c>
      <c r="G472" s="56">
        <f t="shared" si="11"/>
        <v>25000</v>
      </c>
    </row>
    <row r="473" spans="1:7">
      <c r="A473" s="40">
        <v>9.24</v>
      </c>
      <c r="B473" s="60" t="s">
        <v>196</v>
      </c>
      <c r="C473" s="58">
        <v>5</v>
      </c>
      <c r="D473" s="6" t="s">
        <v>163</v>
      </c>
      <c r="E473" s="40">
        <v>1</v>
      </c>
      <c r="F473" s="59">
        <v>19000</v>
      </c>
      <c r="G473" s="56">
        <f t="shared" si="11"/>
        <v>95000</v>
      </c>
    </row>
    <row r="474" spans="1:7">
      <c r="A474" s="40">
        <v>9.25</v>
      </c>
      <c r="B474" s="60" t="s">
        <v>198</v>
      </c>
      <c r="C474" s="58">
        <v>5</v>
      </c>
      <c r="D474" s="6" t="s">
        <v>163</v>
      </c>
      <c r="E474" s="40">
        <v>1</v>
      </c>
      <c r="F474" s="59">
        <v>7000</v>
      </c>
      <c r="G474" s="56">
        <f t="shared" si="11"/>
        <v>35000</v>
      </c>
    </row>
    <row r="475" spans="1:7">
      <c r="A475" s="40">
        <v>9.26</v>
      </c>
      <c r="B475" s="60" t="s">
        <v>200</v>
      </c>
      <c r="C475" s="58">
        <v>10</v>
      </c>
      <c r="D475" s="6" t="s">
        <v>192</v>
      </c>
      <c r="E475" s="40">
        <v>1</v>
      </c>
      <c r="F475" s="59">
        <v>3500</v>
      </c>
      <c r="G475" s="56">
        <f t="shared" si="11"/>
        <v>35000</v>
      </c>
    </row>
    <row r="476" spans="1:7">
      <c r="A476" s="40">
        <v>9.27</v>
      </c>
      <c r="B476" s="60" t="s">
        <v>202</v>
      </c>
      <c r="C476" s="58">
        <v>10</v>
      </c>
      <c r="D476" s="6" t="s">
        <v>192</v>
      </c>
      <c r="E476" s="40">
        <v>1</v>
      </c>
      <c r="F476" s="59">
        <v>2000</v>
      </c>
      <c r="G476" s="56">
        <f t="shared" si="11"/>
        <v>20000</v>
      </c>
    </row>
    <row r="477" spans="1:7">
      <c r="A477" s="40">
        <v>9.2799999999999994</v>
      </c>
      <c r="B477" s="60" t="s">
        <v>204</v>
      </c>
      <c r="C477" s="58">
        <v>10</v>
      </c>
      <c r="D477" s="6" t="s">
        <v>205</v>
      </c>
      <c r="E477" s="40">
        <v>1</v>
      </c>
      <c r="F477" s="59">
        <v>9000</v>
      </c>
      <c r="G477" s="56">
        <f t="shared" si="11"/>
        <v>90000</v>
      </c>
    </row>
    <row r="478" spans="1:7">
      <c r="A478" s="40">
        <v>9.2899999999999991</v>
      </c>
      <c r="B478" s="60" t="s">
        <v>207</v>
      </c>
      <c r="C478" s="58">
        <v>10</v>
      </c>
      <c r="D478" s="6" t="s">
        <v>205</v>
      </c>
      <c r="E478" s="40">
        <v>1</v>
      </c>
      <c r="F478" s="59">
        <v>14000</v>
      </c>
      <c r="G478" s="56">
        <f t="shared" si="11"/>
        <v>140000</v>
      </c>
    </row>
    <row r="479" spans="1:7">
      <c r="A479" s="40" t="s">
        <v>596</v>
      </c>
      <c r="B479" s="60" t="s">
        <v>209</v>
      </c>
      <c r="C479" s="58">
        <v>10</v>
      </c>
      <c r="D479" s="6" t="s">
        <v>205</v>
      </c>
      <c r="E479" s="40">
        <v>1</v>
      </c>
      <c r="F479" s="59">
        <v>11000</v>
      </c>
      <c r="G479" s="56">
        <f t="shared" si="11"/>
        <v>110000</v>
      </c>
    </row>
    <row r="480" spans="1:7">
      <c r="A480" s="40">
        <v>9.31</v>
      </c>
      <c r="B480" s="60" t="s">
        <v>211</v>
      </c>
      <c r="C480" s="58">
        <v>10</v>
      </c>
      <c r="D480" s="6" t="s">
        <v>205</v>
      </c>
      <c r="E480" s="40">
        <v>1</v>
      </c>
      <c r="F480" s="59">
        <v>12000</v>
      </c>
      <c r="G480" s="56">
        <f t="shared" si="11"/>
        <v>120000</v>
      </c>
    </row>
    <row r="481" spans="1:7">
      <c r="A481" s="40">
        <v>9.33</v>
      </c>
      <c r="B481" s="60" t="s">
        <v>215</v>
      </c>
      <c r="C481" s="58">
        <v>10</v>
      </c>
      <c r="D481" s="6" t="s">
        <v>163</v>
      </c>
      <c r="E481" s="40">
        <v>1</v>
      </c>
      <c r="F481" s="59">
        <v>10500</v>
      </c>
      <c r="G481" s="56">
        <f t="shared" si="11"/>
        <v>105000</v>
      </c>
    </row>
    <row r="482" spans="1:7">
      <c r="A482" s="40">
        <v>9.34</v>
      </c>
      <c r="B482" s="60" t="s">
        <v>217</v>
      </c>
      <c r="C482" s="58">
        <v>10</v>
      </c>
      <c r="D482" s="6" t="s">
        <v>163</v>
      </c>
      <c r="E482" s="40">
        <v>1</v>
      </c>
      <c r="F482" s="59">
        <v>17000</v>
      </c>
      <c r="G482" s="56">
        <f t="shared" si="11"/>
        <v>170000</v>
      </c>
    </row>
    <row r="483" spans="1:7">
      <c r="A483" s="40">
        <v>9.35</v>
      </c>
      <c r="B483" s="60" t="s">
        <v>219</v>
      </c>
      <c r="C483" s="58">
        <v>10</v>
      </c>
      <c r="D483" s="6" t="s">
        <v>163</v>
      </c>
      <c r="E483" s="40">
        <v>1</v>
      </c>
      <c r="F483" s="59">
        <v>13500</v>
      </c>
      <c r="G483" s="56">
        <f t="shared" si="11"/>
        <v>135000</v>
      </c>
    </row>
    <row r="484" spans="1:7">
      <c r="A484" s="40">
        <v>9.3800000000000008</v>
      </c>
      <c r="B484" s="60" t="s">
        <v>225</v>
      </c>
      <c r="C484" s="58">
        <v>5</v>
      </c>
      <c r="D484" s="6" t="s">
        <v>163</v>
      </c>
      <c r="E484" s="40">
        <v>1</v>
      </c>
      <c r="F484" s="59">
        <v>6000</v>
      </c>
      <c r="G484" s="56">
        <f t="shared" si="11"/>
        <v>30000</v>
      </c>
    </row>
    <row r="485" spans="1:7">
      <c r="A485" s="40" t="s">
        <v>597</v>
      </c>
      <c r="B485" s="60" t="s">
        <v>229</v>
      </c>
      <c r="C485" s="58">
        <v>10</v>
      </c>
      <c r="D485" s="6" t="s">
        <v>163</v>
      </c>
      <c r="E485" s="40">
        <v>1</v>
      </c>
      <c r="F485" s="59">
        <v>45000</v>
      </c>
      <c r="G485" s="56">
        <f t="shared" si="11"/>
        <v>450000</v>
      </c>
    </row>
    <row r="486" spans="1:7">
      <c r="A486" s="40">
        <v>9.4099999999999895</v>
      </c>
      <c r="B486" s="60" t="s">
        <v>231</v>
      </c>
      <c r="C486" s="58">
        <v>10</v>
      </c>
      <c r="D486" s="6" t="s">
        <v>163</v>
      </c>
      <c r="E486" s="40">
        <v>1</v>
      </c>
      <c r="F486" s="59">
        <v>45000</v>
      </c>
      <c r="G486" s="56">
        <f t="shared" si="11"/>
        <v>450000</v>
      </c>
    </row>
    <row r="487" spans="1:7">
      <c r="A487" s="40">
        <v>9.4199999999999893</v>
      </c>
      <c r="B487" s="60" t="s">
        <v>233</v>
      </c>
      <c r="C487" s="58">
        <v>10</v>
      </c>
      <c r="D487" s="6" t="s">
        <v>163</v>
      </c>
      <c r="E487" s="40">
        <v>1</v>
      </c>
      <c r="F487" s="59">
        <v>45000</v>
      </c>
      <c r="G487" s="56">
        <f t="shared" si="11"/>
        <v>450000</v>
      </c>
    </row>
    <row r="488" spans="1:7">
      <c r="A488" s="40">
        <v>9.4399999999999906</v>
      </c>
      <c r="B488" s="60" t="s">
        <v>314</v>
      </c>
      <c r="C488" s="58">
        <v>20</v>
      </c>
      <c r="D488" s="6" t="s">
        <v>163</v>
      </c>
      <c r="E488" s="40">
        <v>1</v>
      </c>
      <c r="F488" s="59">
        <v>13000</v>
      </c>
      <c r="G488" s="56">
        <f t="shared" si="11"/>
        <v>260000</v>
      </c>
    </row>
    <row r="489" spans="1:7">
      <c r="A489" s="40">
        <v>9.4499999999999904</v>
      </c>
      <c r="B489" s="60" t="s">
        <v>235</v>
      </c>
      <c r="C489" s="58">
        <v>20</v>
      </c>
      <c r="D489" s="6" t="s">
        <v>163</v>
      </c>
      <c r="E489" s="40">
        <v>1</v>
      </c>
      <c r="F489" s="59">
        <v>13000</v>
      </c>
      <c r="G489" s="56">
        <f t="shared" si="11"/>
        <v>260000</v>
      </c>
    </row>
    <row r="490" spans="1:7">
      <c r="A490" s="40">
        <v>9.46999999999999</v>
      </c>
      <c r="B490" s="60" t="s">
        <v>237</v>
      </c>
      <c r="C490" s="58">
        <v>15</v>
      </c>
      <c r="D490" s="6" t="s">
        <v>163</v>
      </c>
      <c r="E490" s="40">
        <v>1</v>
      </c>
      <c r="F490" s="59">
        <v>35000</v>
      </c>
      <c r="G490" s="56">
        <f t="shared" si="11"/>
        <v>525000</v>
      </c>
    </row>
    <row r="491" spans="1:7">
      <c r="A491" s="40">
        <v>9.4799999999999898</v>
      </c>
      <c r="B491" s="60" t="s">
        <v>239</v>
      </c>
      <c r="C491" s="58">
        <v>15</v>
      </c>
      <c r="D491" s="6" t="s">
        <v>163</v>
      </c>
      <c r="E491" s="40">
        <v>1</v>
      </c>
      <c r="F491" s="59">
        <v>30000</v>
      </c>
      <c r="G491" s="56">
        <f t="shared" si="11"/>
        <v>450000</v>
      </c>
    </row>
    <row r="492" spans="1:7">
      <c r="A492" s="40">
        <v>9.4899999999999896</v>
      </c>
      <c r="B492" s="60" t="s">
        <v>241</v>
      </c>
      <c r="C492" s="58">
        <v>20</v>
      </c>
      <c r="D492" s="6" t="s">
        <v>192</v>
      </c>
      <c r="E492" s="40">
        <v>1</v>
      </c>
      <c r="F492" s="59">
        <v>4000</v>
      </c>
      <c r="G492" s="56">
        <f t="shared" si="11"/>
        <v>80000</v>
      </c>
    </row>
    <row r="493" spans="1:7">
      <c r="A493" s="40" t="s">
        <v>598</v>
      </c>
      <c r="B493" s="60" t="s">
        <v>599</v>
      </c>
      <c r="C493" s="58">
        <v>3</v>
      </c>
      <c r="D493" s="6" t="s">
        <v>163</v>
      </c>
      <c r="E493" s="40">
        <v>1</v>
      </c>
      <c r="F493" s="59">
        <v>11000</v>
      </c>
      <c r="G493" s="56">
        <f t="shared" si="11"/>
        <v>33000</v>
      </c>
    </row>
    <row r="494" spans="1:7">
      <c r="A494" s="40">
        <v>9.5099999999999891</v>
      </c>
      <c r="B494" s="60" t="s">
        <v>245</v>
      </c>
      <c r="C494" s="58">
        <v>2</v>
      </c>
      <c r="D494" s="6" t="s">
        <v>192</v>
      </c>
      <c r="E494" s="40">
        <v>1</v>
      </c>
      <c r="F494" s="59">
        <v>5000</v>
      </c>
      <c r="G494" s="56">
        <f t="shared" si="11"/>
        <v>10000</v>
      </c>
    </row>
    <row r="495" spans="1:7">
      <c r="A495" s="40">
        <v>9.5199999999999907</v>
      </c>
      <c r="B495" s="60" t="s">
        <v>247</v>
      </c>
      <c r="C495" s="58">
        <v>3</v>
      </c>
      <c r="D495" s="6" t="s">
        <v>163</v>
      </c>
      <c r="E495" s="40">
        <v>1</v>
      </c>
      <c r="F495" s="59">
        <v>65000</v>
      </c>
      <c r="G495" s="56">
        <f t="shared" si="11"/>
        <v>195000</v>
      </c>
    </row>
    <row r="496" spans="1:7">
      <c r="A496" s="40">
        <v>9.5299999999999905</v>
      </c>
      <c r="B496" s="60" t="s">
        <v>249</v>
      </c>
      <c r="C496" s="58">
        <v>3</v>
      </c>
      <c r="D496" s="6" t="s">
        <v>163</v>
      </c>
      <c r="E496" s="40">
        <v>1</v>
      </c>
      <c r="F496" s="59">
        <v>10000</v>
      </c>
      <c r="G496" s="56">
        <f t="shared" si="11"/>
        <v>30000</v>
      </c>
    </row>
    <row r="497" spans="1:7">
      <c r="A497" s="40">
        <v>9.5399999999999903</v>
      </c>
      <c r="B497" s="60" t="s">
        <v>251</v>
      </c>
      <c r="C497" s="58">
        <v>3</v>
      </c>
      <c r="D497" s="6" t="s">
        <v>163</v>
      </c>
      <c r="E497" s="40">
        <v>1</v>
      </c>
      <c r="F497" s="59">
        <v>13000</v>
      </c>
      <c r="G497" s="56">
        <f t="shared" si="11"/>
        <v>39000</v>
      </c>
    </row>
    <row r="498" spans="1:7">
      <c r="A498" s="40">
        <v>9.5499999999999901</v>
      </c>
      <c r="B498" s="60" t="s">
        <v>253</v>
      </c>
      <c r="C498" s="58">
        <v>5</v>
      </c>
      <c r="D498" s="6" t="s">
        <v>163</v>
      </c>
      <c r="E498" s="40">
        <v>1</v>
      </c>
      <c r="F498" s="59">
        <v>27000</v>
      </c>
      <c r="G498" s="56">
        <f t="shared" si="11"/>
        <v>135000</v>
      </c>
    </row>
    <row r="499" spans="1:7">
      <c r="A499" s="40">
        <v>9.5599999999999898</v>
      </c>
      <c r="B499" s="60" t="s">
        <v>255</v>
      </c>
      <c r="C499" s="58">
        <v>2</v>
      </c>
      <c r="D499" s="6" t="s">
        <v>163</v>
      </c>
      <c r="E499" s="40">
        <v>1</v>
      </c>
      <c r="F499" s="59">
        <v>25000</v>
      </c>
      <c r="G499" s="56">
        <f t="shared" si="11"/>
        <v>50000</v>
      </c>
    </row>
    <row r="500" spans="1:7">
      <c r="A500" s="40">
        <v>9.5699999999999896</v>
      </c>
      <c r="B500" s="60" t="s">
        <v>257</v>
      </c>
      <c r="C500" s="58">
        <v>5</v>
      </c>
      <c r="D500" s="6" t="s">
        <v>163</v>
      </c>
      <c r="E500" s="40">
        <v>1</v>
      </c>
      <c r="F500" s="59">
        <v>2000</v>
      </c>
      <c r="G500" s="56">
        <f t="shared" si="11"/>
        <v>10000</v>
      </c>
    </row>
    <row r="501" spans="1:7">
      <c r="A501" s="40">
        <v>9.5799999999999894</v>
      </c>
      <c r="B501" s="60" t="s">
        <v>259</v>
      </c>
      <c r="C501" s="58">
        <v>5</v>
      </c>
      <c r="D501" s="6" t="s">
        <v>163</v>
      </c>
      <c r="E501" s="40">
        <v>1</v>
      </c>
      <c r="F501" s="59">
        <v>2000</v>
      </c>
      <c r="G501" s="56">
        <f t="shared" si="11"/>
        <v>10000</v>
      </c>
    </row>
    <row r="502" spans="1:7">
      <c r="A502" s="40">
        <v>9.5899999999999892</v>
      </c>
      <c r="B502" s="60" t="s">
        <v>261</v>
      </c>
      <c r="C502" s="58">
        <v>5</v>
      </c>
      <c r="D502" s="6" t="s">
        <v>163</v>
      </c>
      <c r="E502" s="40">
        <v>1</v>
      </c>
      <c r="F502" s="59">
        <v>2000</v>
      </c>
      <c r="G502" s="56">
        <f t="shared" si="11"/>
        <v>10000</v>
      </c>
    </row>
    <row r="503" spans="1:7">
      <c r="A503" s="40" t="s">
        <v>600</v>
      </c>
      <c r="B503" s="60" t="s">
        <v>263</v>
      </c>
      <c r="C503" s="58">
        <v>5</v>
      </c>
      <c r="D503" s="6" t="s">
        <v>163</v>
      </c>
      <c r="E503" s="40">
        <v>1</v>
      </c>
      <c r="F503" s="59">
        <v>8000</v>
      </c>
      <c r="G503" s="56">
        <f t="shared" si="11"/>
        <v>40000</v>
      </c>
    </row>
    <row r="504" spans="1:7">
      <c r="A504" s="40">
        <v>9.6099999999999905</v>
      </c>
      <c r="B504" s="60" t="s">
        <v>265</v>
      </c>
      <c r="C504" s="58">
        <v>5</v>
      </c>
      <c r="D504" s="6" t="s">
        <v>163</v>
      </c>
      <c r="E504" s="40">
        <v>1</v>
      </c>
      <c r="F504" s="59">
        <v>8000</v>
      </c>
      <c r="G504" s="56">
        <f t="shared" si="11"/>
        <v>40000</v>
      </c>
    </row>
    <row r="505" spans="1:7">
      <c r="A505" s="40">
        <v>9.6199999999999903</v>
      </c>
      <c r="B505" s="60" t="s">
        <v>267</v>
      </c>
      <c r="C505" s="58">
        <v>5</v>
      </c>
      <c r="D505" s="6" t="s">
        <v>163</v>
      </c>
      <c r="E505" s="40">
        <v>1</v>
      </c>
      <c r="F505" s="59">
        <v>8000</v>
      </c>
      <c r="G505" s="56">
        <f t="shared" si="11"/>
        <v>40000</v>
      </c>
    </row>
    <row r="506" spans="1:7">
      <c r="A506" s="40">
        <v>9.6299999999999901</v>
      </c>
      <c r="B506" s="60" t="s">
        <v>269</v>
      </c>
      <c r="C506" s="58">
        <v>5</v>
      </c>
      <c r="D506" s="6" t="s">
        <v>163</v>
      </c>
      <c r="E506" s="40">
        <v>1</v>
      </c>
      <c r="F506" s="59">
        <v>10000</v>
      </c>
      <c r="G506" s="56">
        <f t="shared" si="11"/>
        <v>50000</v>
      </c>
    </row>
    <row r="507" spans="1:7">
      <c r="A507" s="40">
        <v>9.6399999999999899</v>
      </c>
      <c r="B507" s="60" t="s">
        <v>271</v>
      </c>
      <c r="C507" s="58">
        <v>5</v>
      </c>
      <c r="D507" s="6" t="s">
        <v>163</v>
      </c>
      <c r="E507" s="40">
        <v>1</v>
      </c>
      <c r="F507" s="59">
        <v>10000</v>
      </c>
      <c r="G507" s="56">
        <f t="shared" si="11"/>
        <v>50000</v>
      </c>
    </row>
    <row r="508" spans="1:7">
      <c r="A508" s="40">
        <v>9.6499999999999897</v>
      </c>
      <c r="B508" s="60" t="s">
        <v>273</v>
      </c>
      <c r="C508" s="58">
        <v>40</v>
      </c>
      <c r="D508" s="6" t="s">
        <v>163</v>
      </c>
      <c r="E508" s="40">
        <v>1</v>
      </c>
      <c r="F508" s="59">
        <v>1000</v>
      </c>
      <c r="G508" s="56">
        <f t="shared" si="11"/>
        <v>40000</v>
      </c>
    </row>
    <row r="509" spans="1:7">
      <c r="A509" s="40">
        <v>9.6599999999999895</v>
      </c>
      <c r="B509" s="60" t="s">
        <v>275</v>
      </c>
      <c r="C509" s="58">
        <v>40</v>
      </c>
      <c r="D509" s="6" t="s">
        <v>163</v>
      </c>
      <c r="E509" s="40">
        <v>1</v>
      </c>
      <c r="F509" s="59">
        <v>1500</v>
      </c>
      <c r="G509" s="56">
        <f t="shared" si="11"/>
        <v>60000</v>
      </c>
    </row>
    <row r="510" spans="1:7">
      <c r="A510" s="40">
        <v>9.6699999999999893</v>
      </c>
      <c r="B510" s="60" t="s">
        <v>277</v>
      </c>
      <c r="C510" s="58">
        <v>7</v>
      </c>
      <c r="D510" s="6" t="s">
        <v>163</v>
      </c>
      <c r="E510" s="40">
        <v>1</v>
      </c>
      <c r="F510" s="59">
        <v>28000</v>
      </c>
      <c r="G510" s="56">
        <f t="shared" si="11"/>
        <v>196000</v>
      </c>
    </row>
    <row r="511" spans="1:7">
      <c r="B511" s="67"/>
      <c r="C511" s="68"/>
      <c r="D511" s="68"/>
      <c r="E511" s="68"/>
      <c r="F511" s="68"/>
      <c r="G511" s="80"/>
    </row>
    <row r="512" spans="1:7">
      <c r="A512" s="98"/>
      <c r="B512" s="99" t="s">
        <v>25</v>
      </c>
      <c r="C512" s="50"/>
      <c r="D512" s="50"/>
      <c r="E512" s="50"/>
      <c r="F512" s="50"/>
      <c r="G512" s="100">
        <f>SUM(G454+G434+G352+G300+G234+G152+G139+G70+G5)</f>
        <v>80684522.5</v>
      </c>
    </row>
  </sheetData>
  <mergeCells count="8">
    <mergeCell ref="B352:F352"/>
    <mergeCell ref="B434:F434"/>
    <mergeCell ref="A2:G2"/>
    <mergeCell ref="A3:G3"/>
    <mergeCell ref="B139:F139"/>
    <mergeCell ref="B152:F152"/>
    <mergeCell ref="B234:F234"/>
    <mergeCell ref="B300:F3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5CD8-7AF8-4DA2-9AE0-4DF1BC7268ED}">
  <dimension ref="C2:V26"/>
  <sheetViews>
    <sheetView topLeftCell="A13" workbookViewId="0">
      <selection activeCell="C17" sqref="A17:XFD17"/>
    </sheetView>
  </sheetViews>
  <sheetFormatPr defaultRowHeight="15"/>
  <cols>
    <col min="5" max="5" width="50.140625" customWidth="1"/>
    <col min="11" max="11" width="3.5703125" customWidth="1"/>
    <col min="12" max="12" width="3.7109375" customWidth="1"/>
    <col min="13" max="13" width="6.42578125" customWidth="1"/>
    <col min="14" max="14" width="6.5703125" customWidth="1"/>
    <col min="15" max="18" width="9.140625" hidden="1" customWidth="1"/>
    <col min="20" max="20" width="15.5703125" customWidth="1"/>
    <col min="21" max="21" width="16.42578125" customWidth="1"/>
    <col min="22" max="22" width="24.7109375" customWidth="1"/>
  </cols>
  <sheetData>
    <row r="2" spans="3:21">
      <c r="C2" s="311" t="s">
        <v>133</v>
      </c>
      <c r="D2" s="313" t="s">
        <v>669</v>
      </c>
      <c r="E2" s="314"/>
      <c r="F2" s="300" t="s">
        <v>134</v>
      </c>
      <c r="G2" s="300"/>
      <c r="H2" s="317" t="s">
        <v>135</v>
      </c>
      <c r="I2" s="319" t="s">
        <v>136</v>
      </c>
      <c r="J2" s="320"/>
      <c r="K2" s="320"/>
      <c r="L2" s="320"/>
      <c r="M2" s="320"/>
      <c r="N2" s="320"/>
      <c r="O2" s="320"/>
      <c r="P2" s="320"/>
      <c r="Q2" s="320"/>
      <c r="R2" s="321"/>
      <c r="S2" s="301" t="s">
        <v>137</v>
      </c>
      <c r="T2" s="326" t="s">
        <v>670</v>
      </c>
      <c r="U2" s="300" t="s">
        <v>131</v>
      </c>
    </row>
    <row r="3" spans="3:21">
      <c r="C3" s="312"/>
      <c r="D3" s="315"/>
      <c r="E3" s="316"/>
      <c r="F3" s="301"/>
      <c r="G3" s="301"/>
      <c r="H3" s="318"/>
      <c r="I3" s="322"/>
      <c r="J3" s="323"/>
      <c r="K3" s="323"/>
      <c r="L3" s="323"/>
      <c r="M3" s="323"/>
      <c r="N3" s="323"/>
      <c r="O3" s="323"/>
      <c r="P3" s="323"/>
      <c r="Q3" s="323"/>
      <c r="R3" s="324"/>
      <c r="S3" s="325"/>
      <c r="T3" s="327"/>
      <c r="U3" s="301"/>
    </row>
    <row r="4" spans="3:21" ht="15.75">
      <c r="C4" s="118"/>
      <c r="D4" s="302" t="s">
        <v>671</v>
      </c>
      <c r="E4" s="303"/>
      <c r="F4" s="119"/>
      <c r="G4" s="120"/>
      <c r="H4" s="120"/>
      <c r="I4" s="121"/>
      <c r="J4" s="122"/>
      <c r="K4" s="122"/>
      <c r="L4" s="123"/>
      <c r="M4" s="123"/>
      <c r="N4" s="123"/>
      <c r="O4" s="123"/>
      <c r="P4" s="123"/>
      <c r="Q4" s="123"/>
      <c r="R4" s="123"/>
      <c r="S4" s="124"/>
      <c r="T4" s="125"/>
      <c r="U4" s="126">
        <f>SUM(U5:U17)</f>
        <v>2115350000</v>
      </c>
    </row>
    <row r="5" spans="3:21" ht="15.75">
      <c r="C5" s="127"/>
      <c r="D5" s="128" t="s">
        <v>138</v>
      </c>
      <c r="E5" s="129" t="s">
        <v>672</v>
      </c>
      <c r="F5" s="130">
        <v>450</v>
      </c>
      <c r="G5" s="131" t="s">
        <v>673</v>
      </c>
      <c r="H5" s="132"/>
      <c r="I5" s="130">
        <v>450</v>
      </c>
      <c r="J5" s="133" t="s">
        <v>673</v>
      </c>
      <c r="K5" s="134" t="s">
        <v>139</v>
      </c>
      <c r="L5" s="134">
        <v>1</v>
      </c>
      <c r="M5" s="134" t="s">
        <v>140</v>
      </c>
      <c r="N5" s="135"/>
      <c r="O5" s="135"/>
      <c r="P5" s="135"/>
      <c r="Q5" s="135"/>
      <c r="R5" s="136"/>
      <c r="S5" s="132"/>
      <c r="T5" s="137">
        <v>3000000</v>
      </c>
      <c r="U5" s="138">
        <f t="shared" ref="U5:U17" si="0">F5*T5</f>
        <v>1350000000</v>
      </c>
    </row>
    <row r="6" spans="3:21" ht="15.75">
      <c r="C6" s="139"/>
      <c r="D6" s="140" t="s">
        <v>141</v>
      </c>
      <c r="E6" s="141" t="s">
        <v>674</v>
      </c>
      <c r="F6" s="142">
        <v>500</v>
      </c>
      <c r="G6" s="143" t="s">
        <v>673</v>
      </c>
      <c r="H6" s="144"/>
      <c r="I6" s="142">
        <v>500</v>
      </c>
      <c r="J6" s="145" t="s">
        <v>673</v>
      </c>
      <c r="K6" s="146" t="s">
        <v>139</v>
      </c>
      <c r="L6" s="146">
        <v>1</v>
      </c>
      <c r="M6" s="146" t="s">
        <v>140</v>
      </c>
      <c r="N6" s="147"/>
      <c r="O6" s="147"/>
      <c r="P6" s="147"/>
      <c r="Q6" s="147"/>
      <c r="R6" s="148"/>
      <c r="S6" s="144"/>
      <c r="T6" s="149">
        <v>300000</v>
      </c>
      <c r="U6" s="150">
        <f t="shared" si="0"/>
        <v>150000000</v>
      </c>
    </row>
    <row r="7" spans="3:21" ht="15.75">
      <c r="C7" s="151"/>
      <c r="D7" s="128"/>
      <c r="E7" s="152" t="s">
        <v>675</v>
      </c>
      <c r="F7" s="153">
        <v>20</v>
      </c>
      <c r="G7" s="154" t="s">
        <v>601</v>
      </c>
      <c r="H7" s="155"/>
      <c r="I7" s="153">
        <v>20</v>
      </c>
      <c r="J7" s="133" t="s">
        <v>601</v>
      </c>
      <c r="K7" s="134" t="s">
        <v>139</v>
      </c>
      <c r="L7" s="134">
        <v>1</v>
      </c>
      <c r="M7" s="134" t="s">
        <v>140</v>
      </c>
      <c r="N7" s="156"/>
      <c r="O7" s="156"/>
      <c r="P7" s="156"/>
      <c r="Q7" s="156"/>
      <c r="R7" s="157"/>
      <c r="S7" s="155"/>
      <c r="T7" s="158">
        <v>470000</v>
      </c>
      <c r="U7" s="138">
        <f t="shared" si="0"/>
        <v>9400000</v>
      </c>
    </row>
    <row r="8" spans="3:21" ht="15.75">
      <c r="C8" s="159"/>
      <c r="D8" s="128"/>
      <c r="E8" s="152" t="s">
        <v>676</v>
      </c>
      <c r="F8" s="160">
        <v>20</v>
      </c>
      <c r="G8" s="161" t="s">
        <v>677</v>
      </c>
      <c r="H8" s="162"/>
      <c r="I8" s="160">
        <v>20</v>
      </c>
      <c r="J8" s="133" t="s">
        <v>677</v>
      </c>
      <c r="K8" s="134" t="s">
        <v>139</v>
      </c>
      <c r="L8" s="134">
        <v>1</v>
      </c>
      <c r="M8" s="134" t="s">
        <v>140</v>
      </c>
      <c r="N8" s="163"/>
      <c r="O8" s="163"/>
      <c r="P8" s="163"/>
      <c r="Q8" s="163"/>
      <c r="R8" s="164"/>
      <c r="S8" s="162"/>
      <c r="T8" s="158">
        <v>150000</v>
      </c>
      <c r="U8" s="165">
        <f t="shared" si="0"/>
        <v>3000000</v>
      </c>
    </row>
    <row r="9" spans="3:21" ht="15.75">
      <c r="C9" s="159"/>
      <c r="D9" s="166"/>
      <c r="E9" s="152" t="s">
        <v>678</v>
      </c>
      <c r="F9" s="167">
        <v>20</v>
      </c>
      <c r="G9" s="131" t="s">
        <v>677</v>
      </c>
      <c r="H9" s="168"/>
      <c r="I9" s="167">
        <v>20</v>
      </c>
      <c r="J9" s="133" t="s">
        <v>677</v>
      </c>
      <c r="K9" s="134" t="s">
        <v>139</v>
      </c>
      <c r="L9" s="134">
        <v>1</v>
      </c>
      <c r="M9" s="134" t="s">
        <v>140</v>
      </c>
      <c r="N9" s="169"/>
      <c r="O9" s="169"/>
      <c r="P9" s="169"/>
      <c r="Q9" s="169"/>
      <c r="R9" s="169"/>
      <c r="S9" s="170"/>
      <c r="T9" s="158">
        <v>70000</v>
      </c>
      <c r="U9" s="165">
        <f t="shared" si="0"/>
        <v>1400000</v>
      </c>
    </row>
    <row r="10" spans="3:21" ht="15.75">
      <c r="C10" s="159"/>
      <c r="D10" s="128" t="s">
        <v>143</v>
      </c>
      <c r="E10" s="129" t="s">
        <v>679</v>
      </c>
      <c r="F10" s="171">
        <v>150</v>
      </c>
      <c r="G10" s="172" t="s">
        <v>673</v>
      </c>
      <c r="H10" s="168"/>
      <c r="I10" s="171">
        <v>150</v>
      </c>
      <c r="J10" s="173" t="s">
        <v>673</v>
      </c>
      <c r="K10" s="134" t="s">
        <v>139</v>
      </c>
      <c r="L10" s="134">
        <v>1</v>
      </c>
      <c r="M10" s="134" t="s">
        <v>140</v>
      </c>
      <c r="N10" s="169"/>
      <c r="O10" s="169"/>
      <c r="P10" s="169"/>
      <c r="Q10" s="169"/>
      <c r="R10" s="169"/>
      <c r="S10" s="170"/>
      <c r="T10" s="137">
        <v>3000000</v>
      </c>
      <c r="U10" s="165">
        <f t="shared" si="0"/>
        <v>450000000</v>
      </c>
    </row>
    <row r="11" spans="3:21" ht="15.75">
      <c r="C11" s="159"/>
      <c r="D11" s="128" t="s">
        <v>144</v>
      </c>
      <c r="E11" s="129" t="s">
        <v>680</v>
      </c>
      <c r="F11" s="171">
        <v>12</v>
      </c>
      <c r="G11" s="172" t="s">
        <v>673</v>
      </c>
      <c r="H11" s="168"/>
      <c r="I11" s="171">
        <v>12</v>
      </c>
      <c r="J11" s="173" t="s">
        <v>673</v>
      </c>
      <c r="K11" s="134" t="s">
        <v>139</v>
      </c>
      <c r="L11" s="134">
        <v>1</v>
      </c>
      <c r="M11" s="134" t="s">
        <v>140</v>
      </c>
      <c r="N11" s="169"/>
      <c r="O11" s="169"/>
      <c r="P11" s="169"/>
      <c r="Q11" s="169"/>
      <c r="R11" s="169"/>
      <c r="S11" s="170"/>
      <c r="T11" s="137">
        <v>500000</v>
      </c>
      <c r="U11" s="165">
        <f t="shared" si="0"/>
        <v>6000000</v>
      </c>
    </row>
    <row r="12" spans="3:21" ht="15.75">
      <c r="C12" s="159"/>
      <c r="D12" s="166" t="s">
        <v>145</v>
      </c>
      <c r="E12" s="129" t="s">
        <v>681</v>
      </c>
      <c r="F12" s="171">
        <v>35</v>
      </c>
      <c r="G12" s="172" t="s">
        <v>673</v>
      </c>
      <c r="H12" s="174"/>
      <c r="I12" s="171">
        <v>35</v>
      </c>
      <c r="J12" s="173" t="s">
        <v>673</v>
      </c>
      <c r="K12" s="134" t="s">
        <v>139</v>
      </c>
      <c r="L12" s="134">
        <v>1</v>
      </c>
      <c r="M12" s="134" t="s">
        <v>140</v>
      </c>
      <c r="N12" s="169"/>
      <c r="O12" s="169"/>
      <c r="P12" s="169"/>
      <c r="Q12" s="169"/>
      <c r="R12" s="169"/>
      <c r="S12" s="170"/>
      <c r="T12" s="137">
        <v>3000000</v>
      </c>
      <c r="U12" s="165">
        <f t="shared" si="0"/>
        <v>105000000</v>
      </c>
    </row>
    <row r="13" spans="3:21" ht="15.75">
      <c r="C13" s="159"/>
      <c r="D13" s="128" t="s">
        <v>682</v>
      </c>
      <c r="E13" s="129" t="s">
        <v>683</v>
      </c>
      <c r="F13" s="171">
        <v>12</v>
      </c>
      <c r="G13" s="172" t="s">
        <v>673</v>
      </c>
      <c r="H13" s="168"/>
      <c r="I13" s="171">
        <v>12</v>
      </c>
      <c r="J13" s="173" t="s">
        <v>673</v>
      </c>
      <c r="K13" s="134" t="s">
        <v>139</v>
      </c>
      <c r="L13" s="134">
        <v>1</v>
      </c>
      <c r="M13" s="134" t="s">
        <v>140</v>
      </c>
      <c r="N13" s="169"/>
      <c r="O13" s="169"/>
      <c r="P13" s="169"/>
      <c r="Q13" s="169"/>
      <c r="R13" s="169"/>
      <c r="S13" s="170"/>
      <c r="T13" s="137">
        <v>3000000</v>
      </c>
      <c r="U13" s="175">
        <f t="shared" si="0"/>
        <v>36000000</v>
      </c>
    </row>
    <row r="14" spans="3:21" ht="15.75">
      <c r="C14" s="159"/>
      <c r="D14" s="128" t="s">
        <v>684</v>
      </c>
      <c r="E14" s="129" t="s">
        <v>685</v>
      </c>
      <c r="F14" s="171">
        <v>2</v>
      </c>
      <c r="G14" s="176" t="s">
        <v>686</v>
      </c>
      <c r="H14" s="177"/>
      <c r="I14" s="171">
        <v>2</v>
      </c>
      <c r="J14" s="178" t="s">
        <v>686</v>
      </c>
      <c r="K14" s="134" t="s">
        <v>139</v>
      </c>
      <c r="L14" s="134">
        <v>1</v>
      </c>
      <c r="M14" s="134" t="s">
        <v>140</v>
      </c>
      <c r="N14" s="169"/>
      <c r="O14" s="169"/>
      <c r="P14" s="169"/>
      <c r="Q14" s="169"/>
      <c r="R14" s="169"/>
      <c r="S14" s="170"/>
      <c r="T14" s="179">
        <v>300000</v>
      </c>
      <c r="U14" s="175">
        <f t="shared" si="0"/>
        <v>600000</v>
      </c>
    </row>
    <row r="15" spans="3:21" ht="15.75">
      <c r="C15" s="159"/>
      <c r="D15" s="166" t="s">
        <v>687</v>
      </c>
      <c r="E15" s="129" t="s">
        <v>688</v>
      </c>
      <c r="F15" s="171">
        <v>4</v>
      </c>
      <c r="G15" s="176" t="s">
        <v>483</v>
      </c>
      <c r="H15" s="168"/>
      <c r="I15" s="171">
        <v>4</v>
      </c>
      <c r="J15" s="178" t="s">
        <v>483</v>
      </c>
      <c r="K15" s="134" t="s">
        <v>139</v>
      </c>
      <c r="L15" s="134">
        <v>1</v>
      </c>
      <c r="M15" s="134" t="s">
        <v>140</v>
      </c>
      <c r="N15" s="169"/>
      <c r="O15" s="169"/>
      <c r="P15" s="169"/>
      <c r="Q15" s="169"/>
      <c r="R15" s="169"/>
      <c r="S15" s="170"/>
      <c r="T15" s="179">
        <v>300000</v>
      </c>
      <c r="U15" s="175">
        <f t="shared" si="0"/>
        <v>1200000</v>
      </c>
    </row>
    <row r="16" spans="3:21" ht="15.75">
      <c r="C16" s="159"/>
      <c r="D16" s="128" t="s">
        <v>689</v>
      </c>
      <c r="E16" s="129" t="s">
        <v>690</v>
      </c>
      <c r="F16" s="171">
        <v>1</v>
      </c>
      <c r="G16" s="176" t="s">
        <v>686</v>
      </c>
      <c r="H16" s="168"/>
      <c r="I16" s="171">
        <v>1</v>
      </c>
      <c r="J16" s="178" t="s">
        <v>686</v>
      </c>
      <c r="K16" s="134" t="s">
        <v>139</v>
      </c>
      <c r="L16" s="134">
        <v>1</v>
      </c>
      <c r="M16" s="134" t="s">
        <v>140</v>
      </c>
      <c r="N16" s="169"/>
      <c r="O16" s="169"/>
      <c r="P16" s="169"/>
      <c r="Q16" s="169"/>
      <c r="R16" s="169"/>
      <c r="S16" s="170"/>
      <c r="T16" s="179">
        <v>350000</v>
      </c>
      <c r="U16" s="175">
        <f t="shared" si="0"/>
        <v>350000</v>
      </c>
    </row>
    <row r="17" spans="3:22" ht="15.75">
      <c r="C17" s="159"/>
      <c r="D17" s="128" t="s">
        <v>691</v>
      </c>
      <c r="E17" s="129" t="s">
        <v>692</v>
      </c>
      <c r="F17" s="171">
        <v>2</v>
      </c>
      <c r="G17" s="176" t="s">
        <v>686</v>
      </c>
      <c r="H17" s="168"/>
      <c r="I17" s="171">
        <v>2</v>
      </c>
      <c r="J17" s="178" t="s">
        <v>686</v>
      </c>
      <c r="K17" s="134" t="s">
        <v>139</v>
      </c>
      <c r="L17" s="134">
        <v>1</v>
      </c>
      <c r="M17" s="134" t="s">
        <v>140</v>
      </c>
      <c r="N17" s="169"/>
      <c r="O17" s="169"/>
      <c r="P17" s="169"/>
      <c r="Q17" s="169"/>
      <c r="R17" s="169"/>
      <c r="S17" s="170"/>
      <c r="T17" s="179">
        <v>1200000</v>
      </c>
      <c r="U17" s="175">
        <f t="shared" si="0"/>
        <v>2400000</v>
      </c>
    </row>
    <row r="18" spans="3:22" ht="15.75">
      <c r="C18" s="159"/>
      <c r="D18" s="128"/>
      <c r="E18" s="129"/>
      <c r="F18" s="171"/>
      <c r="G18" s="176"/>
      <c r="H18" s="164"/>
      <c r="I18" s="171"/>
      <c r="J18" s="178"/>
      <c r="K18" s="156"/>
      <c r="L18" s="163"/>
      <c r="M18" s="163"/>
      <c r="N18" s="163"/>
      <c r="O18" s="163"/>
      <c r="P18" s="163"/>
      <c r="Q18" s="169"/>
      <c r="R18" s="169"/>
      <c r="S18" s="162"/>
      <c r="T18" s="179"/>
      <c r="U18" s="175"/>
    </row>
    <row r="19" spans="3:22" ht="15.75">
      <c r="C19" s="159"/>
      <c r="D19" s="304" t="s">
        <v>693</v>
      </c>
      <c r="E19" s="305"/>
      <c r="F19" s="180"/>
      <c r="G19" s="181"/>
      <c r="H19" s="120"/>
      <c r="I19" s="121"/>
      <c r="J19" s="122"/>
      <c r="K19" s="123"/>
      <c r="L19" s="123"/>
      <c r="M19" s="123"/>
      <c r="N19" s="123"/>
      <c r="O19" s="123"/>
      <c r="P19" s="123"/>
      <c r="Q19" s="169"/>
      <c r="R19" s="169"/>
      <c r="S19" s="182"/>
      <c r="T19" s="125"/>
      <c r="U19" s="183">
        <f>SUM(U20:U23)</f>
        <v>776400000</v>
      </c>
    </row>
    <row r="20" spans="3:22" ht="15.75">
      <c r="C20" s="184"/>
      <c r="D20" s="185" t="s">
        <v>138</v>
      </c>
      <c r="E20" s="129" t="s">
        <v>694</v>
      </c>
      <c r="F20" s="171">
        <v>375</v>
      </c>
      <c r="G20" s="172" t="s">
        <v>673</v>
      </c>
      <c r="H20" s="168"/>
      <c r="I20" s="171">
        <v>375</v>
      </c>
      <c r="J20" s="186" t="s">
        <v>673</v>
      </c>
      <c r="K20" s="134" t="s">
        <v>139</v>
      </c>
      <c r="L20" s="134">
        <v>1</v>
      </c>
      <c r="M20" s="134" t="s">
        <v>140</v>
      </c>
      <c r="N20" s="169"/>
      <c r="O20" s="169"/>
      <c r="P20" s="169"/>
      <c r="Q20" s="169"/>
      <c r="R20" s="169"/>
      <c r="S20" s="170"/>
      <c r="T20" s="179">
        <v>2000000</v>
      </c>
      <c r="U20" s="175">
        <f>F20*T20</f>
        <v>750000000</v>
      </c>
    </row>
    <row r="21" spans="3:22" ht="15.75">
      <c r="C21" s="184"/>
      <c r="D21" s="185" t="s">
        <v>141</v>
      </c>
      <c r="E21" s="129" t="s">
        <v>695</v>
      </c>
      <c r="F21" s="171">
        <v>18</v>
      </c>
      <c r="G21" s="172" t="s">
        <v>673</v>
      </c>
      <c r="H21" s="168"/>
      <c r="I21" s="171">
        <v>18</v>
      </c>
      <c r="J21" s="186" t="s">
        <v>673</v>
      </c>
      <c r="K21" s="134" t="s">
        <v>139</v>
      </c>
      <c r="L21" s="134">
        <v>1</v>
      </c>
      <c r="M21" s="134" t="s">
        <v>140</v>
      </c>
      <c r="N21" s="169"/>
      <c r="O21" s="169"/>
      <c r="P21" s="169"/>
      <c r="Q21" s="169"/>
      <c r="R21" s="169"/>
      <c r="S21" s="170"/>
      <c r="T21" s="137">
        <v>300000</v>
      </c>
      <c r="U21" s="175">
        <f>F21*T21</f>
        <v>5400000</v>
      </c>
    </row>
    <row r="22" spans="3:22" ht="15.75">
      <c r="C22" s="184"/>
      <c r="D22" s="185" t="s">
        <v>143</v>
      </c>
      <c r="E22" s="129" t="s">
        <v>696</v>
      </c>
      <c r="F22" s="171">
        <v>60</v>
      </c>
      <c r="G22" s="172" t="s">
        <v>673</v>
      </c>
      <c r="H22" s="168"/>
      <c r="I22" s="171">
        <v>60</v>
      </c>
      <c r="J22" s="186" t="s">
        <v>673</v>
      </c>
      <c r="K22" s="134" t="s">
        <v>139</v>
      </c>
      <c r="L22" s="134">
        <v>1</v>
      </c>
      <c r="M22" s="134" t="s">
        <v>140</v>
      </c>
      <c r="N22" s="169"/>
      <c r="O22" s="169"/>
      <c r="P22" s="169"/>
      <c r="Q22" s="169"/>
      <c r="R22" s="169"/>
      <c r="S22" s="170"/>
      <c r="T22" s="137">
        <v>300000</v>
      </c>
      <c r="U22" s="175">
        <f>F22*T22</f>
        <v>18000000</v>
      </c>
    </row>
    <row r="23" spans="3:22" ht="15.75">
      <c r="C23" s="118"/>
      <c r="D23" s="187" t="s">
        <v>144</v>
      </c>
      <c r="E23" s="188" t="s">
        <v>697</v>
      </c>
      <c r="F23" s="189">
        <v>1</v>
      </c>
      <c r="G23" s="176" t="s">
        <v>686</v>
      </c>
      <c r="H23" s="168"/>
      <c r="I23" s="189">
        <v>1</v>
      </c>
      <c r="J23" s="189" t="s">
        <v>686</v>
      </c>
      <c r="K23" s="134" t="s">
        <v>139</v>
      </c>
      <c r="L23" s="134">
        <v>1</v>
      </c>
      <c r="M23" s="134" t="s">
        <v>140</v>
      </c>
      <c r="N23" s="169"/>
      <c r="O23" s="169"/>
      <c r="P23" s="169"/>
      <c r="Q23" s="169"/>
      <c r="R23" s="169"/>
      <c r="S23" s="170"/>
      <c r="T23" s="137">
        <v>3000000</v>
      </c>
      <c r="U23" s="175">
        <f>F23*T23</f>
        <v>3000000</v>
      </c>
    </row>
    <row r="24" spans="3:22" ht="15.75">
      <c r="C24" s="190"/>
      <c r="D24" s="191"/>
      <c r="E24" s="192"/>
      <c r="F24" s="193"/>
      <c r="G24" s="168"/>
      <c r="H24" s="174"/>
      <c r="I24" s="194"/>
      <c r="J24" s="169"/>
      <c r="K24" s="169"/>
      <c r="L24" s="169"/>
      <c r="M24" s="169"/>
      <c r="N24" s="169"/>
      <c r="O24" s="169"/>
      <c r="P24" s="169"/>
      <c r="Q24" s="169"/>
      <c r="R24" s="169"/>
      <c r="S24" s="170"/>
      <c r="T24" s="195"/>
      <c r="U24" s="165"/>
    </row>
    <row r="25" spans="3:22" ht="15.75">
      <c r="C25" s="306" t="s">
        <v>698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8"/>
      <c r="U25" s="196">
        <f>SUM(U4+U19)</f>
        <v>2891750000</v>
      </c>
    </row>
    <row r="26" spans="3:22">
      <c r="S26" s="309">
        <v>0.1</v>
      </c>
      <c r="T26" s="310"/>
      <c r="U26" s="102">
        <f>U25*S26</f>
        <v>289175000</v>
      </c>
      <c r="V26" s="31">
        <f>U25+U26</f>
        <v>3180925000</v>
      </c>
    </row>
  </sheetData>
  <mergeCells count="12">
    <mergeCell ref="U2:U3"/>
    <mergeCell ref="D4:E4"/>
    <mergeCell ref="D19:E19"/>
    <mergeCell ref="C25:T25"/>
    <mergeCell ref="S26:T26"/>
    <mergeCell ref="C2:C3"/>
    <mergeCell ref="D2:E3"/>
    <mergeCell ref="F2:G3"/>
    <mergeCell ref="H2:H3"/>
    <mergeCell ref="I2:R3"/>
    <mergeCell ref="S2:S3"/>
    <mergeCell ref="T2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856F-65B9-4C9F-9FE4-72F1206A3602}">
  <dimension ref="A1:K9"/>
  <sheetViews>
    <sheetView workbookViewId="0">
      <selection activeCell="I13" sqref="I13"/>
    </sheetView>
  </sheetViews>
  <sheetFormatPr defaultRowHeight="15"/>
  <cols>
    <col min="1" max="1" width="6.140625" customWidth="1"/>
    <col min="2" max="2" width="39.5703125" customWidth="1"/>
    <col min="6" max="7" width="17.140625" customWidth="1"/>
  </cols>
  <sheetData>
    <row r="1" spans="1:11" ht="15.75">
      <c r="A1" s="328" t="s">
        <v>699</v>
      </c>
      <c r="B1" s="329"/>
      <c r="C1" s="329"/>
      <c r="D1" s="329"/>
      <c r="E1" s="329"/>
      <c r="F1" s="329"/>
      <c r="G1" s="329"/>
    </row>
    <row r="2" spans="1:11" ht="15.75">
      <c r="A2" s="330" t="s">
        <v>147</v>
      </c>
      <c r="B2" s="330"/>
      <c r="C2" s="330"/>
      <c r="D2" s="330"/>
      <c r="E2" s="330"/>
      <c r="F2" s="330"/>
      <c r="G2" s="330"/>
    </row>
    <row r="3" spans="1:11">
      <c r="A3" s="47" t="s">
        <v>148</v>
      </c>
      <c r="B3" s="48" t="s">
        <v>149</v>
      </c>
      <c r="C3" s="47" t="s">
        <v>131</v>
      </c>
      <c r="D3" s="47" t="s">
        <v>150</v>
      </c>
      <c r="E3" s="47" t="s">
        <v>151</v>
      </c>
      <c r="F3" s="47" t="s">
        <v>152</v>
      </c>
      <c r="G3" s="49" t="s">
        <v>131</v>
      </c>
      <c r="K3" t="s">
        <v>700</v>
      </c>
    </row>
    <row r="4" spans="1:11">
      <c r="A4" s="40">
        <v>1.1000000000000001</v>
      </c>
      <c r="B4" s="197" t="s">
        <v>701</v>
      </c>
      <c r="C4" s="54">
        <v>5</v>
      </c>
      <c r="D4" s="3" t="s">
        <v>163</v>
      </c>
      <c r="E4" s="40">
        <v>1</v>
      </c>
      <c r="F4" s="55">
        <v>4186500</v>
      </c>
      <c r="G4" s="56">
        <f>C4*F4</f>
        <v>20932500</v>
      </c>
      <c r="I4" t="s">
        <v>702</v>
      </c>
    </row>
    <row r="5" spans="1:11">
      <c r="A5" s="40">
        <v>1.2</v>
      </c>
      <c r="B5" s="198" t="s">
        <v>703</v>
      </c>
      <c r="C5" s="54">
        <v>1</v>
      </c>
      <c r="D5" s="3" t="s">
        <v>22</v>
      </c>
      <c r="E5" s="40">
        <v>1</v>
      </c>
      <c r="F5" s="57">
        <v>45000000</v>
      </c>
      <c r="G5" s="56">
        <f t="shared" ref="G5:G8" si="0">C5*F5</f>
        <v>45000000</v>
      </c>
      <c r="I5" t="s">
        <v>704</v>
      </c>
    </row>
    <row r="6" spans="1:11" ht="15.75">
      <c r="A6" s="40">
        <v>1.3</v>
      </c>
      <c r="B6" s="53" t="s">
        <v>705</v>
      </c>
      <c r="C6" s="58">
        <v>2</v>
      </c>
      <c r="D6" s="6" t="s">
        <v>158</v>
      </c>
      <c r="E6" s="40">
        <v>1</v>
      </c>
      <c r="F6" s="59">
        <v>9750000</v>
      </c>
      <c r="G6" s="56">
        <f t="shared" si="0"/>
        <v>19500000</v>
      </c>
      <c r="I6" t="s">
        <v>706</v>
      </c>
    </row>
    <row r="7" spans="1:11" ht="15.75">
      <c r="A7" s="40">
        <v>1.4</v>
      </c>
      <c r="B7" s="53" t="s">
        <v>708</v>
      </c>
      <c r="C7" s="58">
        <v>2</v>
      </c>
      <c r="D7" s="6" t="s">
        <v>158</v>
      </c>
      <c r="E7" s="40">
        <v>1</v>
      </c>
      <c r="F7" s="59">
        <v>11650000</v>
      </c>
      <c r="G7" s="56">
        <f t="shared" si="0"/>
        <v>23300000</v>
      </c>
      <c r="I7" t="s">
        <v>707</v>
      </c>
    </row>
    <row r="8" spans="1:11" ht="15.75">
      <c r="A8" s="40">
        <v>1.5</v>
      </c>
      <c r="B8" s="53" t="s">
        <v>709</v>
      </c>
      <c r="C8" s="58">
        <v>20</v>
      </c>
      <c r="D8" s="6" t="s">
        <v>22</v>
      </c>
      <c r="E8" s="40">
        <v>1</v>
      </c>
      <c r="F8" s="59">
        <v>26000000</v>
      </c>
      <c r="G8" s="56">
        <f t="shared" si="0"/>
        <v>520000000</v>
      </c>
    </row>
    <row r="9" spans="1:11" ht="15.75" customHeight="1">
      <c r="A9" s="331" t="s">
        <v>710</v>
      </c>
      <c r="B9" s="332"/>
      <c r="C9" s="332"/>
      <c r="D9" s="332"/>
      <c r="E9" s="332"/>
      <c r="F9" s="333"/>
      <c r="G9" s="56">
        <f>SUM(G4:G8)</f>
        <v>628732500</v>
      </c>
    </row>
  </sheetData>
  <mergeCells count="3">
    <mergeCell ref="A1:G1"/>
    <mergeCell ref="A2:G2"/>
    <mergeCell ref="A9:F9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F0F3C-6FE8-4633-B735-FD552FFABF96}">
  <dimension ref="A1:C10"/>
  <sheetViews>
    <sheetView workbookViewId="0">
      <selection activeCell="F9" sqref="F9"/>
    </sheetView>
  </sheetViews>
  <sheetFormatPr defaultRowHeight="15"/>
  <cols>
    <col min="1" max="1" width="6.42578125" customWidth="1"/>
    <col min="2" max="2" width="55.42578125" customWidth="1"/>
    <col min="3" max="3" width="30.140625" customWidth="1"/>
  </cols>
  <sheetData>
    <row r="1" spans="1:3" ht="21">
      <c r="A1" s="334" t="s">
        <v>624</v>
      </c>
      <c r="B1" s="335"/>
      <c r="C1" s="335"/>
    </row>
    <row r="2" spans="1:3">
      <c r="B2" s="103"/>
      <c r="C2" s="68"/>
    </row>
    <row r="3" spans="1:3" ht="30" customHeight="1">
      <c r="A3" s="104" t="s">
        <v>148</v>
      </c>
      <c r="B3" s="105" t="s">
        <v>149</v>
      </c>
      <c r="C3" s="104" t="s">
        <v>131</v>
      </c>
    </row>
    <row r="4" spans="1:3" ht="42" customHeight="1">
      <c r="A4" s="106">
        <v>1</v>
      </c>
      <c r="B4" s="107" t="s">
        <v>625</v>
      </c>
      <c r="C4" s="108">
        <v>4500000000</v>
      </c>
    </row>
    <row r="5" spans="1:3" ht="42" customHeight="1">
      <c r="A5" s="106">
        <v>2</v>
      </c>
      <c r="B5" s="107" t="s">
        <v>626</v>
      </c>
      <c r="C5" s="108">
        <f>'Perawatan Kolam Renang dan Smok'!V26</f>
        <v>3180925000</v>
      </c>
    </row>
    <row r="6" spans="1:3" ht="30" customHeight="1">
      <c r="A6" s="106">
        <v>3</v>
      </c>
      <c r="B6" s="115" t="s">
        <v>142</v>
      </c>
      <c r="C6" s="111">
        <f>ATK!G512</f>
        <v>80684522.5</v>
      </c>
    </row>
    <row r="7" spans="1:3" ht="61.5" customHeight="1">
      <c r="A7" s="117">
        <v>4</v>
      </c>
      <c r="B7" s="114" t="s">
        <v>627</v>
      </c>
      <c r="C7" s="111">
        <v>628732500</v>
      </c>
    </row>
    <row r="8" spans="1:3" ht="30" customHeight="1">
      <c r="A8" s="106"/>
      <c r="B8" s="114"/>
      <c r="C8" s="111"/>
    </row>
    <row r="9" spans="1:3" ht="30" customHeight="1">
      <c r="A9" s="106"/>
      <c r="B9" s="109"/>
      <c r="C9" s="112"/>
    </row>
    <row r="10" spans="1:3" ht="30" customHeight="1">
      <c r="A10" s="110"/>
      <c r="B10" s="116" t="s">
        <v>602</v>
      </c>
      <c r="C10" s="113">
        <f>SUM(C4:C9)</f>
        <v>8390342022.5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RAKL Perawatan Labsim</vt:lpstr>
      <vt:lpstr>ATK</vt:lpstr>
      <vt:lpstr>Perawatan Kolam Renang dan Smok</vt:lpstr>
      <vt:lpstr>Pengadaan Bahan dan Alat Prakte</vt:lpstr>
      <vt:lpstr>TOTAL </vt:lpstr>
    </vt:vector>
  </TitlesOfParts>
  <Company>PT. Bank Central Asia, Tbk.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Thera</dc:creator>
  <cp:lastModifiedBy>ASUS</cp:lastModifiedBy>
  <cp:lastPrinted>2016-03-21T03:20:00Z</cp:lastPrinted>
  <dcterms:created xsi:type="dcterms:W3CDTF">2016-03-10T02:16:00Z</dcterms:created>
  <dcterms:modified xsi:type="dcterms:W3CDTF">2019-07-22T01:04:21Z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