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G:\KEGIATAN LAB, SIM\RAKL 2021\"/>
    </mc:Choice>
  </mc:AlternateContent>
  <xr:revisionPtr revIDLastSave="0" documentId="13_ncr:1_{69EC1472-84AA-4F2B-9792-74BCF215055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AKL TEKNIKA" sheetId="14" r:id="rId1"/>
  </sheets>
  <definedNames>
    <definedName name="_xlnm.Print_Area" localSheetId="0">'RAKL TEKNIKA'!$A$1:$Q$29</definedName>
  </definedNames>
  <calcPr calcId="191029"/>
</workbook>
</file>

<file path=xl/calcChain.xml><?xml version="1.0" encoding="utf-8"?>
<calcChain xmlns="http://schemas.openxmlformats.org/spreadsheetml/2006/main">
  <c r="O15" i="14" l="1"/>
  <c r="O14" i="14"/>
  <c r="O19" i="14" l="1"/>
  <c r="Q19" i="14" s="1"/>
  <c r="Q18" i="14" s="1"/>
  <c r="D19" i="14"/>
  <c r="O17" i="14"/>
  <c r="Q17" i="14" s="1"/>
  <c r="O16" i="14"/>
  <c r="Q16" i="14" s="1"/>
  <c r="D16" i="14"/>
  <c r="Q15" i="14"/>
  <c r="D15" i="14"/>
  <c r="Q14" i="14"/>
  <c r="D14" i="14"/>
  <c r="O13" i="14"/>
  <c r="Q13" i="14" s="1"/>
  <c r="D13" i="14"/>
  <c r="O12" i="14"/>
  <c r="Q12" i="14" s="1"/>
  <c r="D12" i="14"/>
  <c r="O10" i="14"/>
  <c r="Q10" i="14" s="1"/>
  <c r="D10" i="14"/>
  <c r="Q9" i="14"/>
  <c r="O9" i="14"/>
  <c r="D9" i="14"/>
  <c r="O7" i="14"/>
  <c r="Q7" i="14" s="1"/>
  <c r="Q6" i="14" s="1"/>
  <c r="D7" i="14"/>
  <c r="Q8" i="14" l="1"/>
  <c r="Q5" i="14" s="1"/>
  <c r="Q11" i="14"/>
</calcChain>
</file>

<file path=xl/sharedStrings.xml><?xml version="1.0" encoding="utf-8"?>
<sst xmlns="http://schemas.openxmlformats.org/spreadsheetml/2006/main" count="91" uniqueCount="47">
  <si>
    <t>JUMLAH</t>
  </si>
  <si>
    <t>ATK</t>
  </si>
  <si>
    <t>KEPALA UNIT LABORATORIUM</t>
  </si>
  <si>
    <t>SIMULATOR DAN WORKSHOP</t>
  </si>
  <si>
    <t>KODE</t>
  </si>
  <si>
    <t>VOLUME SUB OUTPUT</t>
  </si>
  <si>
    <t>JENIS KOMPONEN (UTAMA /PENDUKUNG)</t>
  </si>
  <si>
    <t>RINCIAN PERHITUNGAN</t>
  </si>
  <si>
    <t>JMH</t>
  </si>
  <si>
    <t>HARGA</t>
  </si>
  <si>
    <t>Belanja Jasa Profesi</t>
  </si>
  <si>
    <t>a</t>
  </si>
  <si>
    <t>ok</t>
  </si>
  <si>
    <t>org</t>
  </si>
  <si>
    <t>x</t>
  </si>
  <si>
    <t>keg</t>
  </si>
  <si>
    <t>jam</t>
  </si>
  <si>
    <t>Snack</t>
  </si>
  <si>
    <t>kali</t>
  </si>
  <si>
    <t>b</t>
  </si>
  <si>
    <t>Makan Siang</t>
  </si>
  <si>
    <t>Belanja Perjalanan Biasa</t>
  </si>
  <si>
    <t>oh</t>
  </si>
  <si>
    <t>hari</t>
  </si>
  <si>
    <t>Belanja Bahan</t>
  </si>
  <si>
    <t>Penggandaan Dokumen</t>
  </si>
  <si>
    <t>Pkt</t>
  </si>
  <si>
    <t xml:space="preserve">Pkt </t>
  </si>
  <si>
    <t>c</t>
  </si>
  <si>
    <t>Seminar KIT</t>
  </si>
  <si>
    <t xml:space="preserve"> </t>
  </si>
  <si>
    <t>oj</t>
  </si>
  <si>
    <t>d</t>
  </si>
  <si>
    <t>e</t>
  </si>
  <si>
    <t>PP</t>
  </si>
  <si>
    <t xml:space="preserve">        Penata Tk. I  (III/d) </t>
  </si>
  <si>
    <t>Pengajar / Narasumber</t>
  </si>
  <si>
    <t>Tiket Pengajar / Narasumber</t>
  </si>
  <si>
    <t>Hotel Pengajar / Narasumber</t>
  </si>
  <si>
    <t>f</t>
  </si>
  <si>
    <t>MMT</t>
  </si>
  <si>
    <t>Capt. ARIKA PALAPA, M.Si, M.Mar</t>
  </si>
  <si>
    <t>NIP.  19760709 199808 1 001</t>
  </si>
  <si>
    <t>Belanja Perjalanan Dinas Paket meeting dalam kota</t>
  </si>
  <si>
    <t>Uang Harian Peserta</t>
  </si>
  <si>
    <t>Kegiatan Pelatihan Inhouse Tranning Laboratorium, Simulator, Workshop Dan Engine Hall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</si>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</sst>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_([$Rp-421]* #,##0_);_([$Rp-421]* \(#,##0\);_([$Rp-421]* &quot;-&quot;_);_(@_)"/>
  </numFmts>
  <fonts count="19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3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Bookman Old Style"/>
      <family val="1"/>
    </font>
    <font>
      <b/>
      <sz val="11"/>
      <color indexed="8"/>
      <name val="Bookman Old Style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b/>
      <sz val="11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166" fontId="9" fillId="0" borderId="0" xfId="0" applyNumberFormat="1" applyFont="1" applyAlignment="1"/>
    <xf numFmtId="0" fontId="10" fillId="0" borderId="0" xfId="0" applyFont="1" applyAlignment="1"/>
    <xf numFmtId="0" fontId="8" fillId="3" borderId="0" xfId="6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" fontId="13" fillId="0" borderId="1" xfId="7" applyNumberFormat="1" applyFont="1" applyFill="1" applyBorder="1" applyAlignment="1">
      <alignment horizontal="center" vertical="center"/>
    </xf>
    <xf numFmtId="164" fontId="9" fillId="0" borderId="0" xfId="0" applyNumberFormat="1" applyFont="1" applyAlignment="1"/>
    <xf numFmtId="167" fontId="9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164" fontId="9" fillId="2" borderId="0" xfId="0" applyNumberFormat="1" applyFont="1" applyFill="1" applyAlignment="1"/>
    <xf numFmtId="167" fontId="9" fillId="2" borderId="0" xfId="0" applyNumberFormat="1" applyFont="1" applyFill="1" applyAlignment="1"/>
    <xf numFmtId="166" fontId="16" fillId="0" borderId="0" xfId="0" applyNumberFormat="1" applyFont="1" applyAlignment="1"/>
    <xf numFmtId="164" fontId="17" fillId="3" borderId="0" xfId="6" applyNumberFormat="1" applyFont="1" applyFill="1" applyBorder="1" applyAlignment="1">
      <alignment vertical="center"/>
    </xf>
    <xf numFmtId="166" fontId="18" fillId="2" borderId="0" xfId="0" applyNumberFormat="1" applyFont="1" applyFill="1" applyAlignment="1"/>
    <xf numFmtId="1" fontId="12" fillId="0" borderId="1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166" fontId="10" fillId="0" borderId="0" xfId="0" applyNumberFormat="1" applyFont="1" applyAlignment="1"/>
    <xf numFmtId="0" fontId="12" fillId="4" borderId="1" xfId="4" applyNumberFormat="1" applyFont="1" applyFill="1" applyBorder="1" applyAlignment="1">
      <alignment horizontal="center" vertical="center" wrapText="1"/>
    </xf>
    <xf numFmtId="0" fontId="12" fillId="4" borderId="8" xfId="4" applyNumberFormat="1" applyFont="1" applyFill="1" applyBorder="1" applyAlignment="1">
      <alignment horizontal="center" vertical="center" wrapText="1"/>
    </xf>
    <xf numFmtId="0" fontId="12" fillId="4" borderId="9" xfId="4" applyNumberFormat="1" applyFont="1" applyFill="1" applyBorder="1" applyAlignment="1">
      <alignment horizontal="center" vertical="center" wrapText="1"/>
    </xf>
    <xf numFmtId="0" fontId="12" fillId="4" borderId="6" xfId="4" applyNumberFormat="1" applyFont="1" applyFill="1" applyBorder="1" applyAlignment="1">
      <alignment horizontal="center" vertical="center" wrapText="1"/>
    </xf>
    <xf numFmtId="0" fontId="12" fillId="4" borderId="7" xfId="4" applyNumberFormat="1" applyFont="1" applyFill="1" applyBorder="1" applyAlignment="1">
      <alignment horizontal="center" vertical="center" wrapText="1"/>
    </xf>
    <xf numFmtId="0" fontId="12" fillId="4" borderId="1" xfId="4" applyFont="1" applyFill="1" applyBorder="1" applyAlignment="1">
      <alignment horizontal="center" vertical="center" wrapText="1"/>
    </xf>
    <xf numFmtId="0" fontId="12" fillId="4" borderId="8" xfId="4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12" fillId="4" borderId="6" xfId="4" applyFont="1" applyFill="1" applyBorder="1" applyAlignment="1">
      <alignment horizontal="center" vertical="center" wrapText="1"/>
    </xf>
    <xf numFmtId="0" fontId="12" fillId="4" borderId="2" xfId="4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12" fillId="4" borderId="4" xfId="5" applyFont="1" applyFill="1" applyBorder="1" applyAlignment="1">
      <alignment horizontal="center" vertical="center"/>
    </xf>
    <xf numFmtId="164" fontId="12" fillId="4" borderId="3" xfId="5" applyFont="1" applyFill="1" applyBorder="1" applyAlignment="1">
      <alignment horizontal="center" vertical="center"/>
    </xf>
    <xf numFmtId="1" fontId="12" fillId="0" borderId="1" xfId="6" applyNumberFormat="1" applyFont="1" applyFill="1" applyBorder="1" applyAlignment="1">
      <alignment horizontal="center" vertical="center"/>
    </xf>
    <xf numFmtId="1" fontId="12" fillId="0" borderId="1" xfId="7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9">
    <cellStyle name="Comma [0] 2" xfId="5" xr:uid="{00000000-0005-0000-0000-000001000000}"/>
    <cellStyle name="Comma [0] 2 17" xfId="6" xr:uid="{00000000-0005-0000-0000-000002000000}"/>
    <cellStyle name="Comma 2 18" xfId="7" xr:uid="{00000000-0005-0000-0000-000003000000}"/>
    <cellStyle name="Normal" xfId="0" builtinId="0"/>
    <cellStyle name="Normal 2" xfId="1" xr:uid="{00000000-0005-0000-0000-000007000000}"/>
    <cellStyle name="Normal 2 2" xfId="2" xr:uid="{00000000-0005-0000-0000-000008000000}"/>
    <cellStyle name="Normal 3" xfId="3" xr:uid="{00000000-0005-0000-0000-000009000000}"/>
    <cellStyle name="Normal 5 3 2 2 2 2 3 2 2" xfId="4" xr:uid="{00000000-0005-0000-0000-00000A000000}"/>
    <cellStyle name="Normal 8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D7F4-530B-4509-8CDF-EAFA63E19F0A}">
  <dimension ref="A1:T32"/>
  <sheetViews>
    <sheetView tabSelected="1" zoomScale="90" zoomScaleNormal="90" workbookViewId="0">
      <selection activeCell="B5" sqref="B5:P5"/>
    </sheetView>
  </sheetViews>
  <sheetFormatPr defaultRowHeight="15"/>
  <cols>
    <col min="1" max="1" width="10.85546875" customWidth="1"/>
    <col min="2" max="2" width="16" customWidth="1"/>
    <col min="3" max="3" width="27.42578125" customWidth="1"/>
    <col min="4" max="4" width="6.140625" customWidth="1"/>
    <col min="5" max="5" width="5.85546875" customWidth="1"/>
    <col min="6" max="6" width="12.28515625" customWidth="1"/>
    <col min="7" max="7" width="4" bestFit="1" customWidth="1"/>
    <col min="8" max="8" width="4.42578125" bestFit="1" customWidth="1"/>
    <col min="9" max="9" width="2" bestFit="1" customWidth="1"/>
    <col min="10" max="10" width="3.85546875" bestFit="1" customWidth="1"/>
    <col min="11" max="11" width="4.42578125" bestFit="1" customWidth="1"/>
    <col min="12" max="12" width="3.42578125" customWidth="1"/>
    <col min="13" max="13" width="2.7109375" bestFit="1" customWidth="1"/>
    <col min="14" max="14" width="5" bestFit="1" customWidth="1"/>
    <col min="15" max="15" width="11.85546875" customWidth="1"/>
    <col min="16" max="16" width="16.140625" customWidth="1"/>
    <col min="17" max="17" width="21" customWidth="1"/>
    <col min="20" max="20" width="14.28515625" bestFit="1" customWidth="1"/>
  </cols>
  <sheetData>
    <row r="1" spans="1:20">
      <c r="A1" s="23" t="s">
        <v>4</v>
      </c>
      <c r="B1" s="24" t="s">
        <v>46</v>
      </c>
      <c r="C1" s="25"/>
      <c r="D1" s="28" t="s">
        <v>5</v>
      </c>
      <c r="E1" s="28"/>
      <c r="F1" s="28" t="s">
        <v>6</v>
      </c>
      <c r="G1" s="29" t="s">
        <v>7</v>
      </c>
      <c r="H1" s="30"/>
      <c r="I1" s="30"/>
      <c r="J1" s="30"/>
      <c r="K1" s="30"/>
      <c r="L1" s="30"/>
      <c r="M1" s="30"/>
      <c r="N1" s="30"/>
      <c r="O1" s="39" t="s">
        <v>8</v>
      </c>
      <c r="P1" s="34" t="s">
        <v>9</v>
      </c>
      <c r="Q1" s="28" t="s">
        <v>0</v>
      </c>
    </row>
    <row r="2" spans="1:20" ht="23.25" customHeight="1">
      <c r="A2" s="23"/>
      <c r="B2" s="26"/>
      <c r="C2" s="27"/>
      <c r="D2" s="28"/>
      <c r="E2" s="28"/>
      <c r="F2" s="28"/>
      <c r="G2" s="31"/>
      <c r="H2" s="32"/>
      <c r="I2" s="32"/>
      <c r="J2" s="32"/>
      <c r="K2" s="32"/>
      <c r="L2" s="32"/>
      <c r="M2" s="32"/>
      <c r="N2" s="32"/>
      <c r="O2" s="40"/>
      <c r="P2" s="35"/>
      <c r="Q2" s="28"/>
    </row>
    <row r="3" spans="1:20">
      <c r="A3" s="20">
        <v>1</v>
      </c>
      <c r="B3" s="36">
        <v>2</v>
      </c>
      <c r="C3" s="36"/>
      <c r="D3" s="37">
        <v>3</v>
      </c>
      <c r="E3" s="37"/>
      <c r="F3" s="20">
        <v>4</v>
      </c>
      <c r="G3" s="36">
        <v>5</v>
      </c>
      <c r="H3" s="36"/>
      <c r="I3" s="36"/>
      <c r="J3" s="36"/>
      <c r="K3" s="36"/>
      <c r="L3" s="36"/>
      <c r="M3" s="36"/>
      <c r="N3" s="36"/>
      <c r="O3" s="20"/>
      <c r="P3" s="9">
        <v>6</v>
      </c>
      <c r="Q3" s="20">
        <v>7</v>
      </c>
    </row>
    <row r="5" spans="1:20" ht="15.75">
      <c r="A5" s="7">
        <v>2</v>
      </c>
      <c r="B5" s="38" t="s">
        <v>45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8">
        <f>Q6+Q8+Q11+Q18</f>
        <v>417450000</v>
      </c>
    </row>
    <row r="6" spans="1:20">
      <c r="A6" s="8">
        <v>522151</v>
      </c>
      <c r="B6" s="6" t="s">
        <v>10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17">
        <f>SUM(Q7)</f>
        <v>129600000</v>
      </c>
    </row>
    <row r="7" spans="1:20" ht="23.25" customHeight="1">
      <c r="A7" s="13" t="s">
        <v>11</v>
      </c>
      <c r="B7" s="14" t="s">
        <v>36</v>
      </c>
      <c r="C7" s="14"/>
      <c r="D7" s="4">
        <f>G7*J7*M7</f>
        <v>144</v>
      </c>
      <c r="E7" s="14" t="s">
        <v>31</v>
      </c>
      <c r="F7" s="14"/>
      <c r="G7" s="14">
        <v>4</v>
      </c>
      <c r="H7" s="14" t="s">
        <v>13</v>
      </c>
      <c r="I7" s="14" t="s">
        <v>14</v>
      </c>
      <c r="J7" s="14">
        <v>12</v>
      </c>
      <c r="K7" s="14" t="s">
        <v>16</v>
      </c>
      <c r="L7" s="14" t="s">
        <v>14</v>
      </c>
      <c r="M7" s="14">
        <v>3</v>
      </c>
      <c r="N7" s="14" t="s">
        <v>15</v>
      </c>
      <c r="O7" s="15">
        <f>G7*J7*M7</f>
        <v>144</v>
      </c>
      <c r="P7" s="16">
        <v>900000</v>
      </c>
      <c r="Q7" s="19">
        <f>O7*P7</f>
        <v>129600000</v>
      </c>
    </row>
    <row r="8" spans="1:20" ht="18" customHeight="1">
      <c r="A8" s="13"/>
      <c r="B8" s="6" t="s">
        <v>21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5"/>
      <c r="P8" s="16"/>
      <c r="Q8" s="17">
        <f>SUM(Q9:Q10)</f>
        <v>53100000</v>
      </c>
    </row>
    <row r="9" spans="1:20" ht="13.5" customHeight="1">
      <c r="A9" s="13" t="s">
        <v>11</v>
      </c>
      <c r="B9" s="4" t="s">
        <v>37</v>
      </c>
      <c r="C9" s="4"/>
      <c r="D9" s="4">
        <f>G9*J9*M9</f>
        <v>12</v>
      </c>
      <c r="E9" s="4" t="s">
        <v>22</v>
      </c>
      <c r="F9" s="4" t="s">
        <v>34</v>
      </c>
      <c r="G9" s="4">
        <v>4</v>
      </c>
      <c r="H9" s="4" t="s">
        <v>13</v>
      </c>
      <c r="I9" s="4" t="s">
        <v>14</v>
      </c>
      <c r="J9" s="4">
        <v>3</v>
      </c>
      <c r="K9" s="4" t="s">
        <v>15</v>
      </c>
      <c r="L9" s="4" t="s">
        <v>14</v>
      </c>
      <c r="M9" s="4">
        <v>1</v>
      </c>
      <c r="N9" s="4" t="s">
        <v>18</v>
      </c>
      <c r="O9" s="15">
        <f>G9*J9*M9</f>
        <v>12</v>
      </c>
      <c r="P9" s="5">
        <v>2400000</v>
      </c>
      <c r="Q9" s="19">
        <f t="shared" ref="Q9:Q10" si="0">O9*P9</f>
        <v>28800000</v>
      </c>
    </row>
    <row r="10" spans="1:20" ht="16.5" customHeight="1">
      <c r="A10" s="13" t="s">
        <v>19</v>
      </c>
      <c r="B10" s="4" t="s">
        <v>38</v>
      </c>
      <c r="C10" s="4"/>
      <c r="D10" s="4">
        <f>G10*J10*M10</f>
        <v>36</v>
      </c>
      <c r="E10" s="4" t="s">
        <v>22</v>
      </c>
      <c r="F10" s="4"/>
      <c r="G10" s="4">
        <v>4</v>
      </c>
      <c r="H10" s="4" t="s">
        <v>13</v>
      </c>
      <c r="I10" s="4" t="s">
        <v>14</v>
      </c>
      <c r="J10" s="4">
        <v>3</v>
      </c>
      <c r="K10" s="4" t="s">
        <v>15</v>
      </c>
      <c r="L10" s="4" t="s">
        <v>14</v>
      </c>
      <c r="M10" s="4">
        <v>3</v>
      </c>
      <c r="N10" s="4" t="s">
        <v>23</v>
      </c>
      <c r="O10" s="15">
        <f>G10*J10*M10</f>
        <v>36</v>
      </c>
      <c r="P10" s="5">
        <v>675000</v>
      </c>
      <c r="Q10" s="19">
        <f t="shared" si="0"/>
        <v>24300000</v>
      </c>
    </row>
    <row r="11" spans="1:20" ht="20.25" customHeight="1">
      <c r="A11" s="8">
        <v>521211</v>
      </c>
      <c r="B11" s="6" t="s">
        <v>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17">
        <f>SUM(Q12:Q17)</f>
        <v>148950000</v>
      </c>
    </row>
    <row r="12" spans="1:20">
      <c r="A12" s="8" t="s">
        <v>11</v>
      </c>
      <c r="B12" s="4" t="s">
        <v>17</v>
      </c>
      <c r="C12" s="4"/>
      <c r="D12" s="4">
        <f>G12*J12*M12</f>
        <v>1560</v>
      </c>
      <c r="E12" s="4" t="s">
        <v>12</v>
      </c>
      <c r="F12" s="4"/>
      <c r="G12" s="4">
        <v>65</v>
      </c>
      <c r="H12" s="4" t="s">
        <v>13</v>
      </c>
      <c r="I12" s="4" t="s">
        <v>14</v>
      </c>
      <c r="J12" s="4">
        <v>3</v>
      </c>
      <c r="K12" s="4" t="s">
        <v>15</v>
      </c>
      <c r="L12" s="4" t="s">
        <v>14</v>
      </c>
      <c r="M12" s="4">
        <v>8</v>
      </c>
      <c r="N12" s="4" t="s">
        <v>18</v>
      </c>
      <c r="O12" s="15">
        <f>G12*J12*M12</f>
        <v>1560</v>
      </c>
      <c r="P12" s="5">
        <v>15000</v>
      </c>
      <c r="Q12" s="19">
        <f>O12*P12</f>
        <v>23400000</v>
      </c>
    </row>
    <row r="13" spans="1:20">
      <c r="A13" s="8" t="s">
        <v>19</v>
      </c>
      <c r="B13" s="4" t="s">
        <v>20</v>
      </c>
      <c r="C13" s="4"/>
      <c r="D13" s="4">
        <f t="shared" ref="D13" si="1">G13*J13*M13</f>
        <v>780</v>
      </c>
      <c r="E13" s="4" t="s">
        <v>12</v>
      </c>
      <c r="F13" s="4"/>
      <c r="G13" s="4">
        <v>65</v>
      </c>
      <c r="H13" s="4" t="s">
        <v>13</v>
      </c>
      <c r="I13" s="4" t="s">
        <v>14</v>
      </c>
      <c r="J13" s="4">
        <v>3</v>
      </c>
      <c r="K13" s="4" t="s">
        <v>15</v>
      </c>
      <c r="L13" s="4" t="s">
        <v>14</v>
      </c>
      <c r="M13" s="4">
        <v>4</v>
      </c>
      <c r="N13" s="4" t="s">
        <v>18</v>
      </c>
      <c r="O13" s="15">
        <f>G13*J13*M13</f>
        <v>780</v>
      </c>
      <c r="P13" s="5">
        <v>35000</v>
      </c>
      <c r="Q13" s="19">
        <f>O13*P13</f>
        <v>27300000</v>
      </c>
    </row>
    <row r="14" spans="1:20">
      <c r="A14" s="8" t="s">
        <v>28</v>
      </c>
      <c r="B14" s="4" t="s">
        <v>25</v>
      </c>
      <c r="C14" s="4"/>
      <c r="D14" s="4">
        <f>G14*J14</f>
        <v>3</v>
      </c>
      <c r="E14" s="4" t="s">
        <v>26</v>
      </c>
      <c r="F14" s="4"/>
      <c r="G14" s="4">
        <v>1</v>
      </c>
      <c r="H14" s="4" t="s">
        <v>27</v>
      </c>
      <c r="I14" s="4" t="s">
        <v>14</v>
      </c>
      <c r="J14" s="4">
        <v>3</v>
      </c>
      <c r="K14" s="4" t="s">
        <v>15</v>
      </c>
      <c r="L14" s="4"/>
      <c r="M14" s="4"/>
      <c r="N14" s="4"/>
      <c r="O14" s="4">
        <f>G14*J14</f>
        <v>3</v>
      </c>
      <c r="P14" s="5">
        <v>1000000</v>
      </c>
      <c r="Q14" s="19">
        <f t="shared" ref="Q14:Q17" si="2">O14*P14</f>
        <v>3000000</v>
      </c>
      <c r="T14" t="s">
        <v>30</v>
      </c>
    </row>
    <row r="15" spans="1:20">
      <c r="A15" s="8" t="s">
        <v>32</v>
      </c>
      <c r="B15" s="4" t="s">
        <v>1</v>
      </c>
      <c r="C15" s="4"/>
      <c r="D15" s="4">
        <f>G15*J15</f>
        <v>3</v>
      </c>
      <c r="E15" s="4" t="s">
        <v>26</v>
      </c>
      <c r="F15" s="4"/>
      <c r="G15" s="4">
        <v>1</v>
      </c>
      <c r="H15" s="4" t="s">
        <v>27</v>
      </c>
      <c r="I15" s="4" t="s">
        <v>14</v>
      </c>
      <c r="J15" s="4">
        <v>3</v>
      </c>
      <c r="K15" s="4" t="s">
        <v>15</v>
      </c>
      <c r="L15" s="4"/>
      <c r="M15" s="4"/>
      <c r="N15" s="4"/>
      <c r="O15" s="4">
        <f>G15*J15</f>
        <v>3</v>
      </c>
      <c r="P15" s="5">
        <v>1500000</v>
      </c>
      <c r="Q15" s="19">
        <f t="shared" si="2"/>
        <v>4500000</v>
      </c>
    </row>
    <row r="16" spans="1:20">
      <c r="A16" s="8" t="s">
        <v>33</v>
      </c>
      <c r="B16" s="4" t="s">
        <v>29</v>
      </c>
      <c r="C16" s="4"/>
      <c r="D16" s="4">
        <f t="shared" ref="D16" si="3">G16*J16</f>
        <v>195</v>
      </c>
      <c r="E16" s="4" t="s">
        <v>12</v>
      </c>
      <c r="F16" s="4"/>
      <c r="G16" s="4">
        <v>65</v>
      </c>
      <c r="H16" s="4" t="s">
        <v>13</v>
      </c>
      <c r="I16" s="4" t="s">
        <v>14</v>
      </c>
      <c r="J16" s="4">
        <v>3</v>
      </c>
      <c r="K16" s="4" t="s">
        <v>15</v>
      </c>
      <c r="L16" s="4"/>
      <c r="M16" s="4"/>
      <c r="N16" s="4"/>
      <c r="O16" s="4">
        <f>G16*J16</f>
        <v>195</v>
      </c>
      <c r="P16" s="5">
        <v>450000</v>
      </c>
      <c r="Q16" s="19">
        <f t="shared" si="2"/>
        <v>87750000</v>
      </c>
    </row>
    <row r="17" spans="1:17">
      <c r="A17" s="8" t="s">
        <v>39</v>
      </c>
      <c r="B17" s="4" t="s">
        <v>40</v>
      </c>
      <c r="C17" s="4"/>
      <c r="D17" s="4">
        <v>1</v>
      </c>
      <c r="E17" s="4" t="s">
        <v>26</v>
      </c>
      <c r="F17" s="4"/>
      <c r="G17" s="4">
        <v>1</v>
      </c>
      <c r="H17" s="4" t="s">
        <v>27</v>
      </c>
      <c r="I17" s="4" t="s">
        <v>14</v>
      </c>
      <c r="J17" s="4">
        <v>3</v>
      </c>
      <c r="K17" s="4" t="s">
        <v>15</v>
      </c>
      <c r="L17" s="4"/>
      <c r="M17" s="4"/>
      <c r="N17" s="4"/>
      <c r="O17" s="4">
        <f>G17*J17</f>
        <v>3</v>
      </c>
      <c r="P17" s="5">
        <v>1000000</v>
      </c>
      <c r="Q17" s="19">
        <f t="shared" si="2"/>
        <v>3000000</v>
      </c>
    </row>
    <row r="18" spans="1:17" ht="15" customHeight="1">
      <c r="A18" s="8"/>
      <c r="B18" s="41" t="s">
        <v>43</v>
      </c>
      <c r="C18" s="4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22">
        <f>SUM(Q19:Q21)</f>
        <v>85800000</v>
      </c>
    </row>
    <row r="19" spans="1:17">
      <c r="A19" s="8"/>
      <c r="B19" s="4" t="s">
        <v>44</v>
      </c>
      <c r="C19" s="4"/>
      <c r="D19" s="4">
        <f>G19*J19*M19</f>
        <v>780</v>
      </c>
      <c r="E19" s="4" t="s">
        <v>22</v>
      </c>
      <c r="F19" s="4"/>
      <c r="G19" s="4">
        <v>65</v>
      </c>
      <c r="H19" s="4" t="s">
        <v>13</v>
      </c>
      <c r="I19" s="4" t="s">
        <v>14</v>
      </c>
      <c r="J19" s="4">
        <v>3</v>
      </c>
      <c r="K19" s="4" t="s">
        <v>15</v>
      </c>
      <c r="L19" s="4" t="s">
        <v>14</v>
      </c>
      <c r="M19" s="4">
        <v>4</v>
      </c>
      <c r="N19" s="4" t="s">
        <v>23</v>
      </c>
      <c r="O19" s="4">
        <f>G19*J19*M19</f>
        <v>780</v>
      </c>
      <c r="P19" s="5">
        <v>110000</v>
      </c>
      <c r="Q19" s="5">
        <f>O19*P19</f>
        <v>85800000</v>
      </c>
    </row>
    <row r="20" spans="1:17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0"/>
      <c r="P20" s="11"/>
      <c r="Q20" s="11"/>
    </row>
    <row r="21" spans="1:17" ht="15.75">
      <c r="A21" s="8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2" t="s">
        <v>2</v>
      </c>
      <c r="P21" s="42"/>
      <c r="Q21" s="42"/>
    </row>
    <row r="22" spans="1:17" ht="15.75">
      <c r="A22" s="1"/>
      <c r="O22" s="33" t="s">
        <v>3</v>
      </c>
      <c r="P22" s="33"/>
      <c r="Q22" s="33"/>
    </row>
    <row r="23" spans="1:17" ht="15.75">
      <c r="A23" s="1"/>
      <c r="O23" s="21"/>
      <c r="P23" s="21"/>
      <c r="Q23" s="21"/>
    </row>
    <row r="24" spans="1:17" ht="15.75">
      <c r="A24" s="1"/>
      <c r="O24" s="12"/>
      <c r="P24" s="12"/>
      <c r="Q24" s="2"/>
    </row>
    <row r="25" spans="1:17" ht="15.75">
      <c r="A25" s="1"/>
      <c r="O25" s="3"/>
      <c r="P25" s="3"/>
      <c r="Q25" s="2"/>
    </row>
    <row r="26" spans="1:17" ht="15.75">
      <c r="A26" s="1"/>
      <c r="O26" s="3"/>
      <c r="P26" s="3"/>
      <c r="Q26" s="2"/>
    </row>
    <row r="27" spans="1:17" ht="15.75">
      <c r="A27" s="1"/>
      <c r="O27" s="43" t="s">
        <v>41</v>
      </c>
      <c r="P27" s="43"/>
      <c r="Q27" s="43"/>
    </row>
    <row r="28" spans="1:17" ht="15.75">
      <c r="A28" s="1"/>
      <c r="O28" s="33" t="s">
        <v>35</v>
      </c>
      <c r="P28" s="33"/>
      <c r="Q28" s="33"/>
    </row>
    <row r="29" spans="1:17" ht="15.75">
      <c r="A29" s="1"/>
      <c r="O29" s="33" t="s">
        <v>42</v>
      </c>
      <c r="P29" s="33"/>
      <c r="Q29" s="33"/>
    </row>
    <row r="30" spans="1:17">
      <c r="A30" s="1"/>
    </row>
    <row r="31" spans="1:17">
      <c r="A31" s="1"/>
    </row>
    <row r="32" spans="1:17">
      <c r="A32" s="1"/>
    </row>
  </sheetData>
  <mergeCells count="18">
    <mergeCell ref="O29:Q29"/>
    <mergeCell ref="P1:P2"/>
    <mergeCell ref="Q1:Q2"/>
    <mergeCell ref="B3:C3"/>
    <mergeCell ref="D3:E3"/>
    <mergeCell ref="G3:N3"/>
    <mergeCell ref="B5:P5"/>
    <mergeCell ref="O1:O2"/>
    <mergeCell ref="B18:C18"/>
    <mergeCell ref="O21:Q21"/>
    <mergeCell ref="O22:Q22"/>
    <mergeCell ref="O27:Q27"/>
    <mergeCell ref="O28:Q28"/>
    <mergeCell ref="A1:A2"/>
    <mergeCell ref="B1:C2"/>
    <mergeCell ref="D1:E2"/>
    <mergeCell ref="F1:F2"/>
    <mergeCell ref="G1:N2"/>
  </mergeCells>
  <pageMargins left="0.25" right="0.25" top="0.75" bottom="0.5" header="0.3" footer="0.3"/>
  <pageSetup paperSize="5"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RAKL TEKNIKA</vt:lpstr>
      <vt:lpstr>'RAKL TEKNIKA'!Print_Area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Rony</cp:lastModifiedBy>
  <cp:lastPrinted>2020-02-14T03:57:03Z</cp:lastPrinted>
  <dcterms:created xsi:type="dcterms:W3CDTF">2013-01-22T02:41:00Z</dcterms:created>
  <dcterms:modified xsi:type="dcterms:W3CDTF">2020-12-05T07:09:33Z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1033-9.1.0.4674</vt:lpwstr>
  </property>
</Properties>
</file>