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DWH HP NOTEBOOK\TENDER 2022\3. PERMAKANAN PESERTA DIKLAT FREE ENTRY 2022\"/>
    </mc:Choice>
  </mc:AlternateContent>
  <xr:revisionPtr revIDLastSave="0" documentId="13_ncr:1_{98365FE7-3B0F-4879-A506-A7D3715B4C8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PS" sheetId="6" r:id="rId1"/>
  </sheets>
  <externalReferences>
    <externalReference r:id="rId2"/>
    <externalReference r:id="rId3"/>
  </externalReferences>
  <definedNames>
    <definedName name="_xlnm.Print_Area" localSheetId="0">HPS!$A$1:$O$42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6" l="1"/>
  <c r="I31" i="6" l="1"/>
  <c r="J31" i="6"/>
  <c r="J6" i="6" l="1"/>
  <c r="K6" i="6" s="1"/>
  <c r="L6" i="6" s="1"/>
  <c r="F9" i="6" l="1"/>
  <c r="M9" i="6" s="1"/>
  <c r="K21" i="6"/>
  <c r="K19" i="6"/>
  <c r="K29" i="6"/>
  <c r="K24" i="6"/>
  <c r="K26" i="6"/>
  <c r="K25" i="6"/>
  <c r="K14" i="6"/>
  <c r="K8" i="6"/>
  <c r="H9" i="6" l="1"/>
  <c r="N9" i="6"/>
  <c r="O9" i="6" s="1"/>
  <c r="K31" i="6"/>
  <c r="E31" i="6"/>
  <c r="D31" i="6"/>
  <c r="F29" i="6"/>
  <c r="F28" i="6"/>
  <c r="F27" i="6"/>
  <c r="F26" i="6"/>
  <c r="M26" i="6" s="1"/>
  <c r="F25" i="6"/>
  <c r="F24" i="6"/>
  <c r="F23" i="6"/>
  <c r="F22" i="6"/>
  <c r="F21" i="6"/>
  <c r="F20" i="6"/>
  <c r="F19" i="6"/>
  <c r="F18" i="6"/>
  <c r="F17" i="6"/>
  <c r="F16" i="6"/>
  <c r="G15" i="6"/>
  <c r="F15" i="6"/>
  <c r="F14" i="6"/>
  <c r="F13" i="6"/>
  <c r="F12" i="6"/>
  <c r="F11" i="6"/>
  <c r="G10" i="6"/>
  <c r="F10" i="6"/>
  <c r="F8" i="6"/>
  <c r="A4" i="6"/>
  <c r="A3" i="6"/>
  <c r="A2" i="6"/>
  <c r="N14" i="6" l="1"/>
  <c r="M14" i="6"/>
  <c r="N17" i="6"/>
  <c r="M17" i="6"/>
  <c r="N21" i="6"/>
  <c r="M21" i="6"/>
  <c r="N25" i="6"/>
  <c r="M25" i="6"/>
  <c r="N29" i="6"/>
  <c r="M29" i="6"/>
  <c r="N11" i="6"/>
  <c r="M11" i="6"/>
  <c r="N15" i="6"/>
  <c r="M15" i="6"/>
  <c r="N18" i="6"/>
  <c r="M18" i="6"/>
  <c r="N22" i="6"/>
  <c r="M22" i="6"/>
  <c r="N30" i="6"/>
  <c r="M30" i="6"/>
  <c r="N8" i="6"/>
  <c r="O8" i="6" s="1"/>
  <c r="M8" i="6"/>
  <c r="N12" i="6"/>
  <c r="M12" i="6"/>
  <c r="N19" i="6"/>
  <c r="M19" i="6"/>
  <c r="N23" i="6"/>
  <c r="M23" i="6"/>
  <c r="N27" i="6"/>
  <c r="M27" i="6"/>
  <c r="N10" i="6"/>
  <c r="O10" i="6" s="1"/>
  <c r="M10" i="6"/>
  <c r="N13" i="6"/>
  <c r="M13" i="6"/>
  <c r="N16" i="6"/>
  <c r="M16" i="6"/>
  <c r="N20" i="6"/>
  <c r="M20" i="6"/>
  <c r="N24" i="6"/>
  <c r="M24" i="6"/>
  <c r="N28" i="6"/>
  <c r="M28" i="6"/>
  <c r="N26" i="6"/>
  <c r="G11" i="6"/>
  <c r="G17" i="6" s="1"/>
  <c r="F31" i="6"/>
  <c r="H15" i="6"/>
  <c r="O15" i="6"/>
  <c r="H10" i="6"/>
  <c r="G16" i="6"/>
  <c r="G21" i="6"/>
  <c r="H8" i="6"/>
  <c r="N31" i="6" l="1"/>
  <c r="M31" i="6"/>
  <c r="O17" i="6"/>
  <c r="O11" i="6"/>
  <c r="H11" i="6"/>
  <c r="G12" i="6"/>
  <c r="O12" i="6" s="1"/>
  <c r="G26" i="6"/>
  <c r="O21" i="6"/>
  <c r="G22" i="6"/>
  <c r="O16" i="6"/>
  <c r="H21" i="6"/>
  <c r="H16" i="6"/>
  <c r="G23" i="6"/>
  <c r="O23" i="6" s="1"/>
  <c r="H17" i="6"/>
  <c r="G13" i="6" l="1"/>
  <c r="O13" i="6" s="1"/>
  <c r="H12" i="6"/>
  <c r="G18" i="6"/>
  <c r="O18" i="6" s="1"/>
  <c r="H22" i="6"/>
  <c r="O22" i="6"/>
  <c r="G27" i="6"/>
  <c r="H26" i="6"/>
  <c r="O26" i="6"/>
  <c r="G14" i="6"/>
  <c r="O14" i="6" s="1"/>
  <c r="H13" i="6"/>
  <c r="G19" i="6"/>
  <c r="O19" i="6" s="1"/>
  <c r="G29" i="6"/>
  <c r="H23" i="6"/>
  <c r="G28" i="6"/>
  <c r="H18" i="6"/>
  <c r="H28" i="6" l="1"/>
  <c r="O28" i="6"/>
  <c r="H27" i="6"/>
  <c r="O27" i="6"/>
  <c r="H29" i="6"/>
  <c r="O29" i="6"/>
  <c r="G24" i="6"/>
  <c r="G30" i="6" s="1"/>
  <c r="H19" i="6"/>
  <c r="G20" i="6"/>
  <c r="O20" i="6" s="1"/>
  <c r="H14" i="6"/>
  <c r="H24" i="6" l="1"/>
  <c r="O24" i="6"/>
  <c r="H30" i="6"/>
  <c r="O30" i="6"/>
  <c r="H20" i="6"/>
  <c r="G25" i="6"/>
  <c r="H25" i="6" l="1"/>
  <c r="H31" i="6" s="1"/>
  <c r="O25" i="6"/>
  <c r="O31" i="6" s="1"/>
</calcChain>
</file>

<file path=xl/sharedStrings.xml><?xml version="1.0" encoding="utf-8"?>
<sst xmlns="http://schemas.openxmlformats.org/spreadsheetml/2006/main" count="80" uniqueCount="48">
  <si>
    <t>No</t>
  </si>
  <si>
    <t>Politeknik Ilmu Pelayaran (PIP) Semarang, Jl. Singosari 2A  Semarang</t>
  </si>
  <si>
    <t>JENIS PENYAJIAN</t>
  </si>
  <si>
    <t>JUMLAH</t>
  </si>
  <si>
    <t>VOLUME</t>
  </si>
  <si>
    <t>ORANG</t>
  </si>
  <si>
    <t>HARI</t>
  </si>
  <si>
    <t>(Rp.)</t>
  </si>
  <si>
    <t>Konsumsi DKKP</t>
  </si>
  <si>
    <t>BST</t>
  </si>
  <si>
    <t>BTLGTCO</t>
  </si>
  <si>
    <t>CMHBT</t>
  </si>
  <si>
    <t>CMT</t>
  </si>
  <si>
    <t>AFF</t>
  </si>
  <si>
    <t>ATLGTCO</t>
  </si>
  <si>
    <t>ATCTCO</t>
  </si>
  <si>
    <t>ATOTCO</t>
  </si>
  <si>
    <t>AS</t>
  </si>
  <si>
    <t>BRM</t>
  </si>
  <si>
    <t>ECDIS</t>
  </si>
  <si>
    <t>ERM</t>
  </si>
  <si>
    <t>GMDSS</t>
  </si>
  <si>
    <t>IMDG</t>
  </si>
  <si>
    <t>MC</t>
  </si>
  <si>
    <t>MEFA</t>
  </si>
  <si>
    <t>PSCRB</t>
  </si>
  <si>
    <t>RS</t>
  </si>
  <si>
    <t>SSO</t>
  </si>
  <si>
    <t>SAT</t>
  </si>
  <si>
    <t xml:space="preserve">HARGA </t>
  </si>
  <si>
    <t>BTOCTCO</t>
  </si>
  <si>
    <t>SAT-SDSD</t>
  </si>
  <si>
    <t>PEJABAT PEMBUAT KOMITMEN</t>
  </si>
  <si>
    <t>BELANJA BARANG BADAN LAYANAN UMUM</t>
  </si>
  <si>
    <t>JANUARI</t>
  </si>
  <si>
    <t>FEBRUARI</t>
  </si>
  <si>
    <t>MARET</t>
  </si>
  <si>
    <t>APRIL</t>
  </si>
  <si>
    <t>TENDER</t>
  </si>
  <si>
    <t>BST KLM</t>
  </si>
  <si>
    <t>PESERTA</t>
  </si>
  <si>
    <t>Pengadaan Pemakanan Peserta Diklat Free Entry</t>
  </si>
  <si>
    <t>Politeknik Ilmu Pelayaran Semarang</t>
  </si>
  <si>
    <t>RENCANA ANGGARAN BIAYA</t>
  </si>
  <si>
    <t>Semarang,    Januari 2022</t>
  </si>
  <si>
    <t>MARKHABAN SAPTA HADI, S.T</t>
  </si>
  <si>
    <t>Penata Muda, (III/a)</t>
  </si>
  <si>
    <t>NIP. 19840327 201012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</si>
</sst>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7" formatCode="_(&quot;$&quot;* #,##0.00_);_(&quot;$&quot;* \(#,##0.00\);_(&quot;$&quot;* &quot;-&quot;??_);_(@_)"/>
    <numFmt numFmtId="169" formatCode="_(* #,##0_);_(* \(#,##0\);_(* &quot;-&quot;??_);_(@_)"/>
    <numFmt numFmtId="170" formatCode="_(&quot;Rp&quot;* #,##0_);_(&quot;Rp&quot;* \(#,##0\);_(&quot;Rp&quot;* &quot;-&quot;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name val="Helv"/>
    </font>
    <font>
      <sz val="10"/>
      <name val="Arial"/>
      <family val="2"/>
    </font>
    <font>
      <b/>
      <u/>
      <sz val="14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u/>
      <sz val="10"/>
      <color theme="1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sz val="9"/>
      <color theme="1"/>
      <name val="Cambria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charset val="1"/>
      <scheme val="minor"/>
    </font>
    <font>
      <sz val="9"/>
      <name val="Cambria"/>
      <family val="1"/>
      <charset val="1"/>
    </font>
    <font>
      <sz val="10"/>
      <name val="Cambria"/>
      <family val="1"/>
      <charset val="1"/>
    </font>
    <font>
      <sz val="10"/>
      <color theme="1"/>
      <name val="Times New Roman"/>
      <family val="1"/>
      <charset val="1"/>
    </font>
    <font>
      <b/>
      <u/>
      <sz val="10"/>
      <color theme="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10" applyFont="1" applyAlignment="1">
      <alignment vertical="center"/>
    </xf>
    <xf numFmtId="0" fontId="7" fillId="0" borderId="0" xfId="10" applyFont="1" applyAlignment="1">
      <alignment horizontal="center" vertical="center"/>
    </xf>
    <xf numFmtId="42" fontId="7" fillId="0" borderId="0" xfId="10" applyNumberFormat="1" applyFont="1" applyAlignment="1">
      <alignment vertical="center"/>
    </xf>
    <xf numFmtId="0" fontId="8" fillId="0" borderId="0" xfId="10" applyFont="1" applyAlignment="1">
      <alignment vertical="center"/>
    </xf>
    <xf numFmtId="165" fontId="7" fillId="0" borderId="0" xfId="10" applyNumberFormat="1" applyFont="1" applyAlignment="1">
      <alignment vertical="center"/>
    </xf>
    <xf numFmtId="42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vertical="center"/>
    </xf>
    <xf numFmtId="164" fontId="7" fillId="0" borderId="0" xfId="10" applyNumberFormat="1" applyFont="1" applyAlignment="1">
      <alignment vertical="center"/>
    </xf>
    <xf numFmtId="42" fontId="7" fillId="0" borderId="0" xfId="10" applyNumberFormat="1" applyFont="1" applyAlignment="1">
      <alignment horizontal="center" vertical="center"/>
    </xf>
    <xf numFmtId="41" fontId="7" fillId="0" borderId="0" xfId="1" applyFont="1" applyAlignment="1">
      <alignment vertical="center"/>
    </xf>
    <xf numFmtId="42" fontId="11" fillId="0" borderId="0" xfId="0" applyNumberFormat="1" applyFont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0" fontId="12" fillId="0" borderId="9" xfId="10" applyFont="1" applyBorder="1" applyAlignment="1">
      <alignment horizontal="center" vertical="center"/>
    </xf>
    <xf numFmtId="42" fontId="12" fillId="0" borderId="9" xfId="10" applyNumberFormat="1" applyFont="1" applyBorder="1" applyAlignment="1">
      <alignment horizontal="center" vertical="center"/>
    </xf>
    <xf numFmtId="42" fontId="12" fillId="0" borderId="12" xfId="10" applyNumberFormat="1" applyFont="1" applyBorder="1" applyAlignment="1">
      <alignment horizontal="center" vertical="center"/>
    </xf>
    <xf numFmtId="0" fontId="13" fillId="3" borderId="8" xfId="10" applyFont="1" applyFill="1" applyBorder="1" applyAlignment="1">
      <alignment horizontal="center" vertical="center"/>
    </xf>
    <xf numFmtId="0" fontId="13" fillId="3" borderId="9" xfId="10" applyFont="1" applyFill="1" applyBorder="1" applyAlignment="1">
      <alignment horizontal="center" vertical="center"/>
    </xf>
    <xf numFmtId="42" fontId="13" fillId="3" borderId="12" xfId="10" applyNumberFormat="1" applyFont="1" applyFill="1" applyBorder="1" applyAlignment="1">
      <alignment horizontal="center" vertical="center"/>
    </xf>
    <xf numFmtId="0" fontId="12" fillId="0" borderId="4" xfId="10" applyFont="1" applyBorder="1" applyAlignment="1">
      <alignment horizontal="center" vertical="center"/>
    </xf>
    <xf numFmtId="42" fontId="12" fillId="0" borderId="4" xfId="10" applyNumberFormat="1" applyFont="1" applyBorder="1" applyAlignment="1">
      <alignment horizontal="center" vertical="center"/>
    </xf>
    <xf numFmtId="42" fontId="12" fillId="0" borderId="15" xfId="10" applyNumberFormat="1" applyFont="1" applyBorder="1" applyAlignment="1">
      <alignment horizontal="center" vertical="center"/>
    </xf>
    <xf numFmtId="0" fontId="13" fillId="3" borderId="6" xfId="10" applyFont="1" applyFill="1" applyBorder="1" applyAlignment="1">
      <alignment horizontal="center" vertical="center"/>
    </xf>
    <xf numFmtId="0" fontId="13" fillId="3" borderId="4" xfId="10" applyFont="1" applyFill="1" applyBorder="1" applyAlignment="1">
      <alignment horizontal="center" vertical="center"/>
    </xf>
    <xf numFmtId="42" fontId="13" fillId="3" borderId="15" xfId="10" applyNumberFormat="1" applyFont="1" applyFill="1" applyBorder="1" applyAlignment="1">
      <alignment horizontal="center" vertical="center"/>
    </xf>
    <xf numFmtId="0" fontId="12" fillId="0" borderId="16" xfId="10" quotePrefix="1" applyFont="1" applyBorder="1" applyAlignment="1">
      <alignment horizontal="center" vertical="center"/>
    </xf>
    <xf numFmtId="0" fontId="12" fillId="0" borderId="17" xfId="1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9" fontId="12" fillId="0" borderId="2" xfId="10" applyNumberFormat="1" applyFont="1" applyBorder="1" applyAlignment="1">
      <alignment horizontal="center" vertical="center"/>
    </xf>
    <xf numFmtId="42" fontId="12" fillId="0" borderId="2" xfId="10" applyNumberFormat="1" applyFont="1" applyBorder="1" applyAlignment="1">
      <alignment vertical="center"/>
    </xf>
    <xf numFmtId="42" fontId="12" fillId="0" borderId="3" xfId="1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9" xfId="10" applyFont="1" applyBorder="1" applyAlignment="1">
      <alignment vertical="center"/>
    </xf>
    <xf numFmtId="0" fontId="12" fillId="0" borderId="21" xfId="10" applyFont="1" applyBorder="1" applyAlignment="1">
      <alignment vertical="center"/>
    </xf>
    <xf numFmtId="0" fontId="12" fillId="0" borderId="20" xfId="10" applyFont="1" applyBorder="1" applyAlignment="1">
      <alignment vertical="center"/>
    </xf>
    <xf numFmtId="41" fontId="13" fillId="0" borderId="7" xfId="1" applyFont="1" applyBorder="1" applyAlignment="1">
      <alignment horizontal="right" vertical="center"/>
    </xf>
    <xf numFmtId="0" fontId="13" fillId="0" borderId="7" xfId="10" applyFont="1" applyBorder="1" applyAlignment="1">
      <alignment horizontal="center" vertical="center"/>
    </xf>
    <xf numFmtId="41" fontId="13" fillId="0" borderId="7" xfId="1" applyFont="1" applyBorder="1" applyAlignment="1">
      <alignment horizontal="center" vertical="center"/>
    </xf>
    <xf numFmtId="42" fontId="13" fillId="0" borderId="22" xfId="10" applyNumberFormat="1" applyFont="1" applyBorder="1" applyAlignment="1">
      <alignment horizontal="center" vertical="center"/>
    </xf>
    <xf numFmtId="42" fontId="13" fillId="0" borderId="5" xfId="10" applyNumberFormat="1" applyFont="1" applyBorder="1" applyAlignment="1">
      <alignment vertical="center"/>
    </xf>
    <xf numFmtId="42" fontId="7" fillId="0" borderId="0" xfId="14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/>
    <xf numFmtId="0" fontId="13" fillId="3" borderId="22" xfId="10" applyFont="1" applyFill="1" applyBorder="1" applyAlignment="1">
      <alignment vertical="center"/>
    </xf>
    <xf numFmtId="170" fontId="13" fillId="3" borderId="5" xfId="10" applyNumberFormat="1" applyFont="1" applyFill="1" applyBorder="1" applyAlignment="1">
      <alignment vertical="center"/>
    </xf>
    <xf numFmtId="0" fontId="12" fillId="2" borderId="6" xfId="10" applyFont="1" applyFill="1" applyBorder="1" applyAlignment="1">
      <alignment horizontal="right" vertical="center"/>
    </xf>
    <xf numFmtId="0" fontId="12" fillId="2" borderId="14" xfId="10" applyFont="1" applyFill="1" applyBorder="1" applyAlignment="1">
      <alignment horizontal="right" vertical="center"/>
    </xf>
    <xf numFmtId="41" fontId="12" fillId="2" borderId="14" xfId="10" applyNumberFormat="1" applyFont="1" applyFill="1" applyBorder="1" applyAlignment="1">
      <alignment horizontal="right" vertical="center"/>
    </xf>
    <xf numFmtId="169" fontId="12" fillId="2" borderId="4" xfId="10" applyNumberFormat="1" applyFont="1" applyFill="1" applyBorder="1" applyAlignment="1">
      <alignment vertical="center"/>
    </xf>
    <xf numFmtId="170" fontId="12" fillId="2" borderId="3" xfId="13" applyFont="1" applyFill="1" applyBorder="1" applyAlignment="1">
      <alignment horizontal="center" vertical="center"/>
    </xf>
    <xf numFmtId="0" fontId="12" fillId="2" borderId="1" xfId="10" applyFont="1" applyFill="1" applyBorder="1" applyAlignment="1">
      <alignment horizontal="right" vertical="center"/>
    </xf>
    <xf numFmtId="0" fontId="12" fillId="2" borderId="18" xfId="10" applyFont="1" applyFill="1" applyBorder="1" applyAlignment="1">
      <alignment horizontal="right" vertical="center"/>
    </xf>
    <xf numFmtId="0" fontId="18" fillId="2" borderId="18" xfId="0" applyFont="1" applyFill="1" applyBorder="1" applyAlignment="1">
      <alignment horizontal="right" vertical="center"/>
    </xf>
    <xf numFmtId="0" fontId="13" fillId="2" borderId="18" xfId="10" applyFont="1" applyFill="1" applyBorder="1" applyAlignment="1">
      <alignment horizontal="right" vertical="center"/>
    </xf>
    <xf numFmtId="41" fontId="13" fillId="3" borderId="22" xfId="1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18" xfId="0" applyFont="1" applyFill="1" applyBorder="1" applyAlignment="1">
      <alignment horizontal="right" vertical="center"/>
    </xf>
    <xf numFmtId="0" fontId="20" fillId="2" borderId="1" xfId="10" applyFont="1" applyFill="1" applyBorder="1" applyAlignment="1">
      <alignment horizontal="right" vertical="center"/>
    </xf>
    <xf numFmtId="0" fontId="20" fillId="2" borderId="18" xfId="10" applyFont="1" applyFill="1" applyBorder="1" applyAlignment="1">
      <alignment horizontal="right" vertical="center"/>
    </xf>
    <xf numFmtId="169" fontId="12" fillId="2" borderId="14" xfId="10" applyNumberFormat="1" applyFont="1" applyFill="1" applyBorder="1" applyAlignment="1">
      <alignment horizontal="right" vertical="center"/>
    </xf>
    <xf numFmtId="0" fontId="21" fillId="0" borderId="0" xfId="1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7" fillId="0" borderId="0" xfId="10" applyFont="1" applyAlignment="1">
      <alignment horizontal="left" vertical="center"/>
    </xf>
    <xf numFmtId="0" fontId="12" fillId="0" borderId="8" xfId="10" applyFont="1" applyBorder="1" applyAlignment="1">
      <alignment horizontal="center" vertical="center" wrapText="1"/>
    </xf>
    <xf numFmtId="0" fontId="12" fillId="0" borderId="6" xfId="10" applyFont="1" applyBorder="1" applyAlignment="1">
      <alignment horizontal="center" vertical="center" wrapText="1"/>
    </xf>
    <xf numFmtId="0" fontId="12" fillId="0" borderId="10" xfId="10" applyFont="1" applyBorder="1" applyAlignment="1">
      <alignment horizontal="center" vertical="center" wrapText="1"/>
    </xf>
    <xf numFmtId="0" fontId="12" fillId="0" borderId="11" xfId="10" applyFont="1" applyBorder="1" applyAlignment="1">
      <alignment horizontal="center" vertical="center" wrapText="1"/>
    </xf>
    <xf numFmtId="0" fontId="12" fillId="0" borderId="13" xfId="10" applyFont="1" applyBorder="1" applyAlignment="1">
      <alignment horizontal="center" vertical="center" wrapText="1"/>
    </xf>
    <xf numFmtId="0" fontId="12" fillId="0" borderId="14" xfId="10" applyFont="1" applyBorder="1" applyAlignment="1">
      <alignment horizontal="center" vertical="center" wrapText="1"/>
    </xf>
  </cellXfs>
  <cellStyles count="15">
    <cellStyle name="Comma [0]" xfId="1" builtinId="6"/>
    <cellStyle name="Comma [0] 3 2" xfId="6" xr:uid="{00000000-0005-0000-0000-000001000000}"/>
    <cellStyle name="Comma 3" xfId="8" xr:uid="{00000000-0005-0000-0000-000002000000}"/>
    <cellStyle name="Comma 3 2" xfId="4" xr:uid="{00000000-0005-0000-0000-000003000000}"/>
    <cellStyle name="Currency [0] 2" xfId="13" xr:uid="{C6FF959E-FAC6-4941-8095-B82FE6196B82}"/>
    <cellStyle name="Currency 2" xfId="7" xr:uid="{00000000-0005-0000-0000-000004000000}"/>
    <cellStyle name="Koma [0] 2" xfId="5" xr:uid="{00000000-0005-0000-0000-000006000000}"/>
    <cellStyle name="Normal" xfId="0" builtinId="0"/>
    <cellStyle name="Normal 2" xfId="10" xr:uid="{00000000-0005-0000-0000-000008000000}"/>
    <cellStyle name="Normal 3 2" xfId="9" xr:uid="{00000000-0005-0000-0000-000009000000}"/>
    <cellStyle name="Normal 4" xfId="2" xr:uid="{00000000-0005-0000-0000-00000A000000}"/>
    <cellStyle name="Normal 5 2" xfId="3" xr:uid="{00000000-0005-0000-0000-00000B000000}"/>
    <cellStyle name="Normal_RAB USULAN" xfId="11" xr:uid="{00000000-0005-0000-0000-00000C000000}"/>
    <cellStyle name="Persen 2" xfId="12" xr:uid="{00000000-0005-0000-0000-00000D000000}"/>
    <cellStyle name="Persen 2 2" xfId="14" xr:uid="{4D3FCB60-AF9C-4116-BF9F-F4766571D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Hari%20P\2010-New\Konsultan%20Perencana%20Kanit%20PMM\HPS-OE%20konsultan%20Perencana%20Unit%20PPM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WH%20HP%20NOTEBOOK/TENDER%202021/KONSUMSI%20DIKTRAM/REKAP%202021/MARE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RAB"/>
      <sheetName val="Harga Bahan"/>
      <sheetName val="BILLINGRATE"/>
      <sheetName val="cover (2)"/>
      <sheetName val="cover (3)"/>
      <sheetName val="cover (4)"/>
    </sheetNames>
    <sheetDataSet>
      <sheetData sheetId="0" refreshError="1"/>
      <sheetData sheetId="1" refreshError="1">
        <row r="11">
          <cell r="B11" t="str">
            <v>Kegiatan</v>
          </cell>
        </row>
        <row r="12">
          <cell r="B12" t="str">
            <v>Pekerjaan</v>
          </cell>
        </row>
        <row r="14">
          <cell r="B14" t="str">
            <v>Lokasi</v>
          </cell>
        </row>
        <row r="15">
          <cell r="B15" t="str">
            <v>Tahun Anggaran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MARET"/>
      <sheetName val="ABLE &amp; RATING"/>
      <sheetName val="Sheet2"/>
    </sheetNames>
    <sheetDataSet>
      <sheetData sheetId="0">
        <row r="7">
          <cell r="G7">
            <v>71</v>
          </cell>
        </row>
        <row r="8">
          <cell r="G8">
            <v>95</v>
          </cell>
        </row>
        <row r="9">
          <cell r="G9">
            <v>48</v>
          </cell>
        </row>
        <row r="10">
          <cell r="G10">
            <v>48</v>
          </cell>
        </row>
        <row r="11">
          <cell r="G11">
            <v>48</v>
          </cell>
        </row>
        <row r="12">
          <cell r="G12">
            <v>48</v>
          </cell>
        </row>
        <row r="13">
          <cell r="G13">
            <v>17</v>
          </cell>
        </row>
        <row r="14">
          <cell r="G14">
            <v>31</v>
          </cell>
        </row>
        <row r="15">
          <cell r="G15">
            <v>18</v>
          </cell>
        </row>
        <row r="16">
          <cell r="G16">
            <v>17</v>
          </cell>
        </row>
        <row r="17">
          <cell r="G17">
            <v>41</v>
          </cell>
        </row>
        <row r="18">
          <cell r="G18">
            <v>56</v>
          </cell>
        </row>
        <row r="19">
          <cell r="G19">
            <v>52</v>
          </cell>
        </row>
        <row r="20">
          <cell r="G20">
            <v>74</v>
          </cell>
        </row>
        <row r="21">
          <cell r="G21">
            <v>72</v>
          </cell>
        </row>
        <row r="22">
          <cell r="G22">
            <v>68</v>
          </cell>
        </row>
        <row r="23">
          <cell r="G23">
            <v>75</v>
          </cell>
        </row>
        <row r="24">
          <cell r="G24">
            <v>55</v>
          </cell>
        </row>
        <row r="25">
          <cell r="G25">
            <v>35</v>
          </cell>
        </row>
        <row r="26">
          <cell r="G26">
            <v>48</v>
          </cell>
        </row>
        <row r="27">
          <cell r="G27">
            <v>47</v>
          </cell>
        </row>
        <row r="28">
          <cell r="G28">
            <v>47</v>
          </cell>
        </row>
        <row r="29">
          <cell r="G29">
            <v>35</v>
          </cell>
        </row>
        <row r="30">
          <cell r="G30">
            <v>27</v>
          </cell>
        </row>
        <row r="31">
          <cell r="G31">
            <v>17</v>
          </cell>
        </row>
        <row r="32">
          <cell r="G32">
            <v>25</v>
          </cell>
        </row>
        <row r="33">
          <cell r="G33">
            <v>30</v>
          </cell>
        </row>
        <row r="34">
          <cell r="G34">
            <v>37</v>
          </cell>
        </row>
        <row r="35">
          <cell r="G35">
            <v>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96B-C6FC-43CB-9383-1D302416E3F6}">
  <sheetPr>
    <pageSetUpPr fitToPage="1"/>
  </sheetPr>
  <dimension ref="A1:O60"/>
  <sheetViews>
    <sheetView tabSelected="1" workbookViewId="0">
      <selection activeCell="C2" sqref="C2:O2"/>
    </sheetView>
  </sheetViews>
  <sheetFormatPr defaultRowHeight="12.75" x14ac:dyDescent="0.25"/>
  <cols>
    <col min="1" max="1" width="3" style="1" customWidth="1"/>
    <col min="2" max="2" width="14.28515625" style="1" customWidth="1"/>
    <col min="3" max="3" width="9.5703125" style="1" customWidth="1"/>
    <col min="4" max="4" width="7.42578125" style="1" customWidth="1"/>
    <col min="5" max="5" width="6.42578125" style="1" customWidth="1"/>
    <col min="6" max="6" width="8.42578125" style="2" customWidth="1"/>
    <col min="7" max="7" width="9.7109375" style="3" customWidth="1"/>
    <col min="8" max="8" width="15.42578125" style="3" customWidth="1"/>
    <col min="9" max="9" width="11.7109375" style="1" hidden="1" customWidth="1"/>
    <col min="10" max="13" width="12.140625" style="1" hidden="1" customWidth="1"/>
    <col min="14" max="14" width="11.28515625" style="1" hidden="1" customWidth="1"/>
    <col min="15" max="15" width="18.85546875" style="1" hidden="1" customWidth="1"/>
    <col min="16" max="259" width="9.140625" style="1"/>
    <col min="260" max="260" width="5" style="1" customWidth="1"/>
    <col min="261" max="261" width="13.42578125" style="1" customWidth="1"/>
    <col min="262" max="262" width="2.5703125" style="1" customWidth="1"/>
    <col min="263" max="263" width="10" style="1" customWidth="1"/>
    <col min="264" max="264" width="10.5703125" style="1" customWidth="1"/>
    <col min="265" max="265" width="8" style="1" customWidth="1"/>
    <col min="266" max="266" width="12.42578125" style="1" customWidth="1"/>
    <col min="267" max="267" width="16.42578125" style="1" customWidth="1"/>
    <col min="268" max="268" width="21.7109375" style="1" customWidth="1"/>
    <col min="269" max="269" width="9.140625" style="1"/>
    <col min="270" max="270" width="15.42578125" style="1" customWidth="1"/>
    <col min="271" max="515" width="9.140625" style="1"/>
    <col min="516" max="516" width="5" style="1" customWidth="1"/>
    <col min="517" max="517" width="13.42578125" style="1" customWidth="1"/>
    <col min="518" max="518" width="2.5703125" style="1" customWidth="1"/>
    <col min="519" max="519" width="10" style="1" customWidth="1"/>
    <col min="520" max="520" width="10.5703125" style="1" customWidth="1"/>
    <col min="521" max="521" width="8" style="1" customWidth="1"/>
    <col min="522" max="522" width="12.42578125" style="1" customWidth="1"/>
    <col min="523" max="523" width="16.42578125" style="1" customWidth="1"/>
    <col min="524" max="524" width="21.7109375" style="1" customWidth="1"/>
    <col min="525" max="525" width="9.140625" style="1"/>
    <col min="526" max="526" width="15.42578125" style="1" customWidth="1"/>
    <col min="527" max="771" width="9.140625" style="1"/>
    <col min="772" max="772" width="5" style="1" customWidth="1"/>
    <col min="773" max="773" width="13.42578125" style="1" customWidth="1"/>
    <col min="774" max="774" width="2.5703125" style="1" customWidth="1"/>
    <col min="775" max="775" width="10" style="1" customWidth="1"/>
    <col min="776" max="776" width="10.5703125" style="1" customWidth="1"/>
    <col min="777" max="777" width="8" style="1" customWidth="1"/>
    <col min="778" max="778" width="12.42578125" style="1" customWidth="1"/>
    <col min="779" max="779" width="16.42578125" style="1" customWidth="1"/>
    <col min="780" max="780" width="21.7109375" style="1" customWidth="1"/>
    <col min="781" max="781" width="9.140625" style="1"/>
    <col min="782" max="782" width="15.42578125" style="1" customWidth="1"/>
    <col min="783" max="1027" width="9.140625" style="1"/>
    <col min="1028" max="1028" width="5" style="1" customWidth="1"/>
    <col min="1029" max="1029" width="13.42578125" style="1" customWidth="1"/>
    <col min="1030" max="1030" width="2.5703125" style="1" customWidth="1"/>
    <col min="1031" max="1031" width="10" style="1" customWidth="1"/>
    <col min="1032" max="1032" width="10.5703125" style="1" customWidth="1"/>
    <col min="1033" max="1033" width="8" style="1" customWidth="1"/>
    <col min="1034" max="1034" width="12.42578125" style="1" customWidth="1"/>
    <col min="1035" max="1035" width="16.42578125" style="1" customWidth="1"/>
    <col min="1036" max="1036" width="21.7109375" style="1" customWidth="1"/>
    <col min="1037" max="1037" width="9.140625" style="1"/>
    <col min="1038" max="1038" width="15.42578125" style="1" customWidth="1"/>
    <col min="1039" max="1283" width="9.140625" style="1"/>
    <col min="1284" max="1284" width="5" style="1" customWidth="1"/>
    <col min="1285" max="1285" width="13.42578125" style="1" customWidth="1"/>
    <col min="1286" max="1286" width="2.5703125" style="1" customWidth="1"/>
    <col min="1287" max="1287" width="10" style="1" customWidth="1"/>
    <col min="1288" max="1288" width="10.5703125" style="1" customWidth="1"/>
    <col min="1289" max="1289" width="8" style="1" customWidth="1"/>
    <col min="1290" max="1290" width="12.42578125" style="1" customWidth="1"/>
    <col min="1291" max="1291" width="16.42578125" style="1" customWidth="1"/>
    <col min="1292" max="1292" width="21.7109375" style="1" customWidth="1"/>
    <col min="1293" max="1293" width="9.140625" style="1"/>
    <col min="1294" max="1294" width="15.42578125" style="1" customWidth="1"/>
    <col min="1295" max="1539" width="9.140625" style="1"/>
    <col min="1540" max="1540" width="5" style="1" customWidth="1"/>
    <col min="1541" max="1541" width="13.42578125" style="1" customWidth="1"/>
    <col min="1542" max="1542" width="2.5703125" style="1" customWidth="1"/>
    <col min="1543" max="1543" width="10" style="1" customWidth="1"/>
    <col min="1544" max="1544" width="10.5703125" style="1" customWidth="1"/>
    <col min="1545" max="1545" width="8" style="1" customWidth="1"/>
    <col min="1546" max="1546" width="12.42578125" style="1" customWidth="1"/>
    <col min="1547" max="1547" width="16.42578125" style="1" customWidth="1"/>
    <col min="1548" max="1548" width="21.7109375" style="1" customWidth="1"/>
    <col min="1549" max="1549" width="9.140625" style="1"/>
    <col min="1550" max="1550" width="15.42578125" style="1" customWidth="1"/>
    <col min="1551" max="1795" width="9.140625" style="1"/>
    <col min="1796" max="1796" width="5" style="1" customWidth="1"/>
    <col min="1797" max="1797" width="13.42578125" style="1" customWidth="1"/>
    <col min="1798" max="1798" width="2.5703125" style="1" customWidth="1"/>
    <col min="1799" max="1799" width="10" style="1" customWidth="1"/>
    <col min="1800" max="1800" width="10.5703125" style="1" customWidth="1"/>
    <col min="1801" max="1801" width="8" style="1" customWidth="1"/>
    <col min="1802" max="1802" width="12.42578125" style="1" customWidth="1"/>
    <col min="1803" max="1803" width="16.42578125" style="1" customWidth="1"/>
    <col min="1804" max="1804" width="21.7109375" style="1" customWidth="1"/>
    <col min="1805" max="1805" width="9.140625" style="1"/>
    <col min="1806" max="1806" width="15.42578125" style="1" customWidth="1"/>
    <col min="1807" max="2051" width="9.140625" style="1"/>
    <col min="2052" max="2052" width="5" style="1" customWidth="1"/>
    <col min="2053" max="2053" width="13.42578125" style="1" customWidth="1"/>
    <col min="2054" max="2054" width="2.5703125" style="1" customWidth="1"/>
    <col min="2055" max="2055" width="10" style="1" customWidth="1"/>
    <col min="2056" max="2056" width="10.5703125" style="1" customWidth="1"/>
    <col min="2057" max="2057" width="8" style="1" customWidth="1"/>
    <col min="2058" max="2058" width="12.42578125" style="1" customWidth="1"/>
    <col min="2059" max="2059" width="16.42578125" style="1" customWidth="1"/>
    <col min="2060" max="2060" width="21.7109375" style="1" customWidth="1"/>
    <col min="2061" max="2061" width="9.140625" style="1"/>
    <col min="2062" max="2062" width="15.42578125" style="1" customWidth="1"/>
    <col min="2063" max="2307" width="9.140625" style="1"/>
    <col min="2308" max="2308" width="5" style="1" customWidth="1"/>
    <col min="2309" max="2309" width="13.42578125" style="1" customWidth="1"/>
    <col min="2310" max="2310" width="2.5703125" style="1" customWidth="1"/>
    <col min="2311" max="2311" width="10" style="1" customWidth="1"/>
    <col min="2312" max="2312" width="10.5703125" style="1" customWidth="1"/>
    <col min="2313" max="2313" width="8" style="1" customWidth="1"/>
    <col min="2314" max="2314" width="12.42578125" style="1" customWidth="1"/>
    <col min="2315" max="2315" width="16.42578125" style="1" customWidth="1"/>
    <col min="2316" max="2316" width="21.7109375" style="1" customWidth="1"/>
    <col min="2317" max="2317" width="9.140625" style="1"/>
    <col min="2318" max="2318" width="15.42578125" style="1" customWidth="1"/>
    <col min="2319" max="2563" width="9.140625" style="1"/>
    <col min="2564" max="2564" width="5" style="1" customWidth="1"/>
    <col min="2565" max="2565" width="13.42578125" style="1" customWidth="1"/>
    <col min="2566" max="2566" width="2.5703125" style="1" customWidth="1"/>
    <col min="2567" max="2567" width="10" style="1" customWidth="1"/>
    <col min="2568" max="2568" width="10.5703125" style="1" customWidth="1"/>
    <col min="2569" max="2569" width="8" style="1" customWidth="1"/>
    <col min="2570" max="2570" width="12.42578125" style="1" customWidth="1"/>
    <col min="2571" max="2571" width="16.42578125" style="1" customWidth="1"/>
    <col min="2572" max="2572" width="21.7109375" style="1" customWidth="1"/>
    <col min="2573" max="2573" width="9.140625" style="1"/>
    <col min="2574" max="2574" width="15.42578125" style="1" customWidth="1"/>
    <col min="2575" max="2819" width="9.140625" style="1"/>
    <col min="2820" max="2820" width="5" style="1" customWidth="1"/>
    <col min="2821" max="2821" width="13.42578125" style="1" customWidth="1"/>
    <col min="2822" max="2822" width="2.5703125" style="1" customWidth="1"/>
    <col min="2823" max="2823" width="10" style="1" customWidth="1"/>
    <col min="2824" max="2824" width="10.5703125" style="1" customWidth="1"/>
    <col min="2825" max="2825" width="8" style="1" customWidth="1"/>
    <col min="2826" max="2826" width="12.42578125" style="1" customWidth="1"/>
    <col min="2827" max="2827" width="16.42578125" style="1" customWidth="1"/>
    <col min="2828" max="2828" width="21.7109375" style="1" customWidth="1"/>
    <col min="2829" max="2829" width="9.140625" style="1"/>
    <col min="2830" max="2830" width="15.42578125" style="1" customWidth="1"/>
    <col min="2831" max="3075" width="9.140625" style="1"/>
    <col min="3076" max="3076" width="5" style="1" customWidth="1"/>
    <col min="3077" max="3077" width="13.42578125" style="1" customWidth="1"/>
    <col min="3078" max="3078" width="2.5703125" style="1" customWidth="1"/>
    <col min="3079" max="3079" width="10" style="1" customWidth="1"/>
    <col min="3080" max="3080" width="10.5703125" style="1" customWidth="1"/>
    <col min="3081" max="3081" width="8" style="1" customWidth="1"/>
    <col min="3082" max="3082" width="12.42578125" style="1" customWidth="1"/>
    <col min="3083" max="3083" width="16.42578125" style="1" customWidth="1"/>
    <col min="3084" max="3084" width="21.7109375" style="1" customWidth="1"/>
    <col min="3085" max="3085" width="9.140625" style="1"/>
    <col min="3086" max="3086" width="15.42578125" style="1" customWidth="1"/>
    <col min="3087" max="3331" width="9.140625" style="1"/>
    <col min="3332" max="3332" width="5" style="1" customWidth="1"/>
    <col min="3333" max="3333" width="13.42578125" style="1" customWidth="1"/>
    <col min="3334" max="3334" width="2.5703125" style="1" customWidth="1"/>
    <col min="3335" max="3335" width="10" style="1" customWidth="1"/>
    <col min="3336" max="3336" width="10.5703125" style="1" customWidth="1"/>
    <col min="3337" max="3337" width="8" style="1" customWidth="1"/>
    <col min="3338" max="3338" width="12.42578125" style="1" customWidth="1"/>
    <col min="3339" max="3339" width="16.42578125" style="1" customWidth="1"/>
    <col min="3340" max="3340" width="21.7109375" style="1" customWidth="1"/>
    <col min="3341" max="3341" width="9.140625" style="1"/>
    <col min="3342" max="3342" width="15.42578125" style="1" customWidth="1"/>
    <col min="3343" max="3587" width="9.140625" style="1"/>
    <col min="3588" max="3588" width="5" style="1" customWidth="1"/>
    <col min="3589" max="3589" width="13.42578125" style="1" customWidth="1"/>
    <col min="3590" max="3590" width="2.5703125" style="1" customWidth="1"/>
    <col min="3591" max="3591" width="10" style="1" customWidth="1"/>
    <col min="3592" max="3592" width="10.5703125" style="1" customWidth="1"/>
    <col min="3593" max="3593" width="8" style="1" customWidth="1"/>
    <col min="3594" max="3594" width="12.42578125" style="1" customWidth="1"/>
    <col min="3595" max="3595" width="16.42578125" style="1" customWidth="1"/>
    <col min="3596" max="3596" width="21.7109375" style="1" customWidth="1"/>
    <col min="3597" max="3597" width="9.140625" style="1"/>
    <col min="3598" max="3598" width="15.42578125" style="1" customWidth="1"/>
    <col min="3599" max="3843" width="9.140625" style="1"/>
    <col min="3844" max="3844" width="5" style="1" customWidth="1"/>
    <col min="3845" max="3845" width="13.42578125" style="1" customWidth="1"/>
    <col min="3846" max="3846" width="2.5703125" style="1" customWidth="1"/>
    <col min="3847" max="3847" width="10" style="1" customWidth="1"/>
    <col min="3848" max="3848" width="10.5703125" style="1" customWidth="1"/>
    <col min="3849" max="3849" width="8" style="1" customWidth="1"/>
    <col min="3850" max="3850" width="12.42578125" style="1" customWidth="1"/>
    <col min="3851" max="3851" width="16.42578125" style="1" customWidth="1"/>
    <col min="3852" max="3852" width="21.7109375" style="1" customWidth="1"/>
    <col min="3853" max="3853" width="9.140625" style="1"/>
    <col min="3854" max="3854" width="15.42578125" style="1" customWidth="1"/>
    <col min="3855" max="4099" width="9.140625" style="1"/>
    <col min="4100" max="4100" width="5" style="1" customWidth="1"/>
    <col min="4101" max="4101" width="13.42578125" style="1" customWidth="1"/>
    <col min="4102" max="4102" width="2.5703125" style="1" customWidth="1"/>
    <col min="4103" max="4103" width="10" style="1" customWidth="1"/>
    <col min="4104" max="4104" width="10.5703125" style="1" customWidth="1"/>
    <col min="4105" max="4105" width="8" style="1" customWidth="1"/>
    <col min="4106" max="4106" width="12.42578125" style="1" customWidth="1"/>
    <col min="4107" max="4107" width="16.42578125" style="1" customWidth="1"/>
    <col min="4108" max="4108" width="21.7109375" style="1" customWidth="1"/>
    <col min="4109" max="4109" width="9.140625" style="1"/>
    <col min="4110" max="4110" width="15.42578125" style="1" customWidth="1"/>
    <col min="4111" max="4355" width="9.140625" style="1"/>
    <col min="4356" max="4356" width="5" style="1" customWidth="1"/>
    <col min="4357" max="4357" width="13.42578125" style="1" customWidth="1"/>
    <col min="4358" max="4358" width="2.5703125" style="1" customWidth="1"/>
    <col min="4359" max="4359" width="10" style="1" customWidth="1"/>
    <col min="4360" max="4360" width="10.5703125" style="1" customWidth="1"/>
    <col min="4361" max="4361" width="8" style="1" customWidth="1"/>
    <col min="4362" max="4362" width="12.42578125" style="1" customWidth="1"/>
    <col min="4363" max="4363" width="16.42578125" style="1" customWidth="1"/>
    <col min="4364" max="4364" width="21.7109375" style="1" customWidth="1"/>
    <col min="4365" max="4365" width="9.140625" style="1"/>
    <col min="4366" max="4366" width="15.42578125" style="1" customWidth="1"/>
    <col min="4367" max="4611" width="9.140625" style="1"/>
    <col min="4612" max="4612" width="5" style="1" customWidth="1"/>
    <col min="4613" max="4613" width="13.42578125" style="1" customWidth="1"/>
    <col min="4614" max="4614" width="2.5703125" style="1" customWidth="1"/>
    <col min="4615" max="4615" width="10" style="1" customWidth="1"/>
    <col min="4616" max="4616" width="10.5703125" style="1" customWidth="1"/>
    <col min="4617" max="4617" width="8" style="1" customWidth="1"/>
    <col min="4618" max="4618" width="12.42578125" style="1" customWidth="1"/>
    <col min="4619" max="4619" width="16.42578125" style="1" customWidth="1"/>
    <col min="4620" max="4620" width="21.7109375" style="1" customWidth="1"/>
    <col min="4621" max="4621" width="9.140625" style="1"/>
    <col min="4622" max="4622" width="15.42578125" style="1" customWidth="1"/>
    <col min="4623" max="4867" width="9.140625" style="1"/>
    <col min="4868" max="4868" width="5" style="1" customWidth="1"/>
    <col min="4869" max="4869" width="13.42578125" style="1" customWidth="1"/>
    <col min="4870" max="4870" width="2.5703125" style="1" customWidth="1"/>
    <col min="4871" max="4871" width="10" style="1" customWidth="1"/>
    <col min="4872" max="4872" width="10.5703125" style="1" customWidth="1"/>
    <col min="4873" max="4873" width="8" style="1" customWidth="1"/>
    <col min="4874" max="4874" width="12.42578125" style="1" customWidth="1"/>
    <col min="4875" max="4875" width="16.42578125" style="1" customWidth="1"/>
    <col min="4876" max="4876" width="21.7109375" style="1" customWidth="1"/>
    <col min="4877" max="4877" width="9.140625" style="1"/>
    <col min="4878" max="4878" width="15.42578125" style="1" customWidth="1"/>
    <col min="4879" max="5123" width="9.140625" style="1"/>
    <col min="5124" max="5124" width="5" style="1" customWidth="1"/>
    <col min="5125" max="5125" width="13.42578125" style="1" customWidth="1"/>
    <col min="5126" max="5126" width="2.5703125" style="1" customWidth="1"/>
    <col min="5127" max="5127" width="10" style="1" customWidth="1"/>
    <col min="5128" max="5128" width="10.5703125" style="1" customWidth="1"/>
    <col min="5129" max="5129" width="8" style="1" customWidth="1"/>
    <col min="5130" max="5130" width="12.42578125" style="1" customWidth="1"/>
    <col min="5131" max="5131" width="16.42578125" style="1" customWidth="1"/>
    <col min="5132" max="5132" width="21.7109375" style="1" customWidth="1"/>
    <col min="5133" max="5133" width="9.140625" style="1"/>
    <col min="5134" max="5134" width="15.42578125" style="1" customWidth="1"/>
    <col min="5135" max="5379" width="9.140625" style="1"/>
    <col min="5380" max="5380" width="5" style="1" customWidth="1"/>
    <col min="5381" max="5381" width="13.42578125" style="1" customWidth="1"/>
    <col min="5382" max="5382" width="2.5703125" style="1" customWidth="1"/>
    <col min="5383" max="5383" width="10" style="1" customWidth="1"/>
    <col min="5384" max="5384" width="10.5703125" style="1" customWidth="1"/>
    <col min="5385" max="5385" width="8" style="1" customWidth="1"/>
    <col min="5386" max="5386" width="12.42578125" style="1" customWidth="1"/>
    <col min="5387" max="5387" width="16.42578125" style="1" customWidth="1"/>
    <col min="5388" max="5388" width="21.7109375" style="1" customWidth="1"/>
    <col min="5389" max="5389" width="9.140625" style="1"/>
    <col min="5390" max="5390" width="15.42578125" style="1" customWidth="1"/>
    <col min="5391" max="5635" width="9.140625" style="1"/>
    <col min="5636" max="5636" width="5" style="1" customWidth="1"/>
    <col min="5637" max="5637" width="13.42578125" style="1" customWidth="1"/>
    <col min="5638" max="5638" width="2.5703125" style="1" customWidth="1"/>
    <col min="5639" max="5639" width="10" style="1" customWidth="1"/>
    <col min="5640" max="5640" width="10.5703125" style="1" customWidth="1"/>
    <col min="5641" max="5641" width="8" style="1" customWidth="1"/>
    <col min="5642" max="5642" width="12.42578125" style="1" customWidth="1"/>
    <col min="5643" max="5643" width="16.42578125" style="1" customWidth="1"/>
    <col min="5644" max="5644" width="21.7109375" style="1" customWidth="1"/>
    <col min="5645" max="5645" width="9.140625" style="1"/>
    <col min="5646" max="5646" width="15.42578125" style="1" customWidth="1"/>
    <col min="5647" max="5891" width="9.140625" style="1"/>
    <col min="5892" max="5892" width="5" style="1" customWidth="1"/>
    <col min="5893" max="5893" width="13.42578125" style="1" customWidth="1"/>
    <col min="5894" max="5894" width="2.5703125" style="1" customWidth="1"/>
    <col min="5895" max="5895" width="10" style="1" customWidth="1"/>
    <col min="5896" max="5896" width="10.5703125" style="1" customWidth="1"/>
    <col min="5897" max="5897" width="8" style="1" customWidth="1"/>
    <col min="5898" max="5898" width="12.42578125" style="1" customWidth="1"/>
    <col min="5899" max="5899" width="16.42578125" style="1" customWidth="1"/>
    <col min="5900" max="5900" width="21.7109375" style="1" customWidth="1"/>
    <col min="5901" max="5901" width="9.140625" style="1"/>
    <col min="5902" max="5902" width="15.42578125" style="1" customWidth="1"/>
    <col min="5903" max="6147" width="9.140625" style="1"/>
    <col min="6148" max="6148" width="5" style="1" customWidth="1"/>
    <col min="6149" max="6149" width="13.42578125" style="1" customWidth="1"/>
    <col min="6150" max="6150" width="2.5703125" style="1" customWidth="1"/>
    <col min="6151" max="6151" width="10" style="1" customWidth="1"/>
    <col min="6152" max="6152" width="10.5703125" style="1" customWidth="1"/>
    <col min="6153" max="6153" width="8" style="1" customWidth="1"/>
    <col min="6154" max="6154" width="12.42578125" style="1" customWidth="1"/>
    <col min="6155" max="6155" width="16.42578125" style="1" customWidth="1"/>
    <col min="6156" max="6156" width="21.7109375" style="1" customWidth="1"/>
    <col min="6157" max="6157" width="9.140625" style="1"/>
    <col min="6158" max="6158" width="15.42578125" style="1" customWidth="1"/>
    <col min="6159" max="6403" width="9.140625" style="1"/>
    <col min="6404" max="6404" width="5" style="1" customWidth="1"/>
    <col min="6405" max="6405" width="13.42578125" style="1" customWidth="1"/>
    <col min="6406" max="6406" width="2.5703125" style="1" customWidth="1"/>
    <col min="6407" max="6407" width="10" style="1" customWidth="1"/>
    <col min="6408" max="6408" width="10.5703125" style="1" customWidth="1"/>
    <col min="6409" max="6409" width="8" style="1" customWidth="1"/>
    <col min="6410" max="6410" width="12.42578125" style="1" customWidth="1"/>
    <col min="6411" max="6411" width="16.42578125" style="1" customWidth="1"/>
    <col min="6412" max="6412" width="21.7109375" style="1" customWidth="1"/>
    <col min="6413" max="6413" width="9.140625" style="1"/>
    <col min="6414" max="6414" width="15.42578125" style="1" customWidth="1"/>
    <col min="6415" max="6659" width="9.140625" style="1"/>
    <col min="6660" max="6660" width="5" style="1" customWidth="1"/>
    <col min="6661" max="6661" width="13.42578125" style="1" customWidth="1"/>
    <col min="6662" max="6662" width="2.5703125" style="1" customWidth="1"/>
    <col min="6663" max="6663" width="10" style="1" customWidth="1"/>
    <col min="6664" max="6664" width="10.5703125" style="1" customWidth="1"/>
    <col min="6665" max="6665" width="8" style="1" customWidth="1"/>
    <col min="6666" max="6666" width="12.42578125" style="1" customWidth="1"/>
    <col min="6667" max="6667" width="16.42578125" style="1" customWidth="1"/>
    <col min="6668" max="6668" width="21.7109375" style="1" customWidth="1"/>
    <col min="6669" max="6669" width="9.140625" style="1"/>
    <col min="6670" max="6670" width="15.42578125" style="1" customWidth="1"/>
    <col min="6671" max="6915" width="9.140625" style="1"/>
    <col min="6916" max="6916" width="5" style="1" customWidth="1"/>
    <col min="6917" max="6917" width="13.42578125" style="1" customWidth="1"/>
    <col min="6918" max="6918" width="2.5703125" style="1" customWidth="1"/>
    <col min="6919" max="6919" width="10" style="1" customWidth="1"/>
    <col min="6920" max="6920" width="10.5703125" style="1" customWidth="1"/>
    <col min="6921" max="6921" width="8" style="1" customWidth="1"/>
    <col min="6922" max="6922" width="12.42578125" style="1" customWidth="1"/>
    <col min="6923" max="6923" width="16.42578125" style="1" customWidth="1"/>
    <col min="6924" max="6924" width="21.7109375" style="1" customWidth="1"/>
    <col min="6925" max="6925" width="9.140625" style="1"/>
    <col min="6926" max="6926" width="15.42578125" style="1" customWidth="1"/>
    <col min="6927" max="7171" width="9.140625" style="1"/>
    <col min="7172" max="7172" width="5" style="1" customWidth="1"/>
    <col min="7173" max="7173" width="13.42578125" style="1" customWidth="1"/>
    <col min="7174" max="7174" width="2.5703125" style="1" customWidth="1"/>
    <col min="7175" max="7175" width="10" style="1" customWidth="1"/>
    <col min="7176" max="7176" width="10.5703125" style="1" customWidth="1"/>
    <col min="7177" max="7177" width="8" style="1" customWidth="1"/>
    <col min="7178" max="7178" width="12.42578125" style="1" customWidth="1"/>
    <col min="7179" max="7179" width="16.42578125" style="1" customWidth="1"/>
    <col min="7180" max="7180" width="21.7109375" style="1" customWidth="1"/>
    <col min="7181" max="7181" width="9.140625" style="1"/>
    <col min="7182" max="7182" width="15.42578125" style="1" customWidth="1"/>
    <col min="7183" max="7427" width="9.140625" style="1"/>
    <col min="7428" max="7428" width="5" style="1" customWidth="1"/>
    <col min="7429" max="7429" width="13.42578125" style="1" customWidth="1"/>
    <col min="7430" max="7430" width="2.5703125" style="1" customWidth="1"/>
    <col min="7431" max="7431" width="10" style="1" customWidth="1"/>
    <col min="7432" max="7432" width="10.5703125" style="1" customWidth="1"/>
    <col min="7433" max="7433" width="8" style="1" customWidth="1"/>
    <col min="7434" max="7434" width="12.42578125" style="1" customWidth="1"/>
    <col min="7435" max="7435" width="16.42578125" style="1" customWidth="1"/>
    <col min="7436" max="7436" width="21.7109375" style="1" customWidth="1"/>
    <col min="7437" max="7437" width="9.140625" style="1"/>
    <col min="7438" max="7438" width="15.42578125" style="1" customWidth="1"/>
    <col min="7439" max="7683" width="9.140625" style="1"/>
    <col min="7684" max="7684" width="5" style="1" customWidth="1"/>
    <col min="7685" max="7685" width="13.42578125" style="1" customWidth="1"/>
    <col min="7686" max="7686" width="2.5703125" style="1" customWidth="1"/>
    <col min="7687" max="7687" width="10" style="1" customWidth="1"/>
    <col min="7688" max="7688" width="10.5703125" style="1" customWidth="1"/>
    <col min="7689" max="7689" width="8" style="1" customWidth="1"/>
    <col min="7690" max="7690" width="12.42578125" style="1" customWidth="1"/>
    <col min="7691" max="7691" width="16.42578125" style="1" customWidth="1"/>
    <col min="7692" max="7692" width="21.7109375" style="1" customWidth="1"/>
    <col min="7693" max="7693" width="9.140625" style="1"/>
    <col min="7694" max="7694" width="15.42578125" style="1" customWidth="1"/>
    <col min="7695" max="7939" width="9.140625" style="1"/>
    <col min="7940" max="7940" width="5" style="1" customWidth="1"/>
    <col min="7941" max="7941" width="13.42578125" style="1" customWidth="1"/>
    <col min="7942" max="7942" width="2.5703125" style="1" customWidth="1"/>
    <col min="7943" max="7943" width="10" style="1" customWidth="1"/>
    <col min="7944" max="7944" width="10.5703125" style="1" customWidth="1"/>
    <col min="7945" max="7945" width="8" style="1" customWidth="1"/>
    <col min="7946" max="7946" width="12.42578125" style="1" customWidth="1"/>
    <col min="7947" max="7947" width="16.42578125" style="1" customWidth="1"/>
    <col min="7948" max="7948" width="21.7109375" style="1" customWidth="1"/>
    <col min="7949" max="7949" width="9.140625" style="1"/>
    <col min="7950" max="7950" width="15.42578125" style="1" customWidth="1"/>
    <col min="7951" max="8195" width="9.140625" style="1"/>
    <col min="8196" max="8196" width="5" style="1" customWidth="1"/>
    <col min="8197" max="8197" width="13.42578125" style="1" customWidth="1"/>
    <col min="8198" max="8198" width="2.5703125" style="1" customWidth="1"/>
    <col min="8199" max="8199" width="10" style="1" customWidth="1"/>
    <col min="8200" max="8200" width="10.5703125" style="1" customWidth="1"/>
    <col min="8201" max="8201" width="8" style="1" customWidth="1"/>
    <col min="8202" max="8202" width="12.42578125" style="1" customWidth="1"/>
    <col min="8203" max="8203" width="16.42578125" style="1" customWidth="1"/>
    <col min="8204" max="8204" width="21.7109375" style="1" customWidth="1"/>
    <col min="8205" max="8205" width="9.140625" style="1"/>
    <col min="8206" max="8206" width="15.42578125" style="1" customWidth="1"/>
    <col min="8207" max="8451" width="9.140625" style="1"/>
    <col min="8452" max="8452" width="5" style="1" customWidth="1"/>
    <col min="8453" max="8453" width="13.42578125" style="1" customWidth="1"/>
    <col min="8454" max="8454" width="2.5703125" style="1" customWidth="1"/>
    <col min="8455" max="8455" width="10" style="1" customWidth="1"/>
    <col min="8456" max="8456" width="10.5703125" style="1" customWidth="1"/>
    <col min="8457" max="8457" width="8" style="1" customWidth="1"/>
    <col min="8458" max="8458" width="12.42578125" style="1" customWidth="1"/>
    <col min="8459" max="8459" width="16.42578125" style="1" customWidth="1"/>
    <col min="8460" max="8460" width="21.7109375" style="1" customWidth="1"/>
    <col min="8461" max="8461" width="9.140625" style="1"/>
    <col min="8462" max="8462" width="15.42578125" style="1" customWidth="1"/>
    <col min="8463" max="8707" width="9.140625" style="1"/>
    <col min="8708" max="8708" width="5" style="1" customWidth="1"/>
    <col min="8709" max="8709" width="13.42578125" style="1" customWidth="1"/>
    <col min="8710" max="8710" width="2.5703125" style="1" customWidth="1"/>
    <col min="8711" max="8711" width="10" style="1" customWidth="1"/>
    <col min="8712" max="8712" width="10.5703125" style="1" customWidth="1"/>
    <col min="8713" max="8713" width="8" style="1" customWidth="1"/>
    <col min="8714" max="8714" width="12.42578125" style="1" customWidth="1"/>
    <col min="8715" max="8715" width="16.42578125" style="1" customWidth="1"/>
    <col min="8716" max="8716" width="21.7109375" style="1" customWidth="1"/>
    <col min="8717" max="8717" width="9.140625" style="1"/>
    <col min="8718" max="8718" width="15.42578125" style="1" customWidth="1"/>
    <col min="8719" max="8963" width="9.140625" style="1"/>
    <col min="8964" max="8964" width="5" style="1" customWidth="1"/>
    <col min="8965" max="8965" width="13.42578125" style="1" customWidth="1"/>
    <col min="8966" max="8966" width="2.5703125" style="1" customWidth="1"/>
    <col min="8967" max="8967" width="10" style="1" customWidth="1"/>
    <col min="8968" max="8968" width="10.5703125" style="1" customWidth="1"/>
    <col min="8969" max="8969" width="8" style="1" customWidth="1"/>
    <col min="8970" max="8970" width="12.42578125" style="1" customWidth="1"/>
    <col min="8971" max="8971" width="16.42578125" style="1" customWidth="1"/>
    <col min="8972" max="8972" width="21.7109375" style="1" customWidth="1"/>
    <col min="8973" max="8973" width="9.140625" style="1"/>
    <col min="8974" max="8974" width="15.42578125" style="1" customWidth="1"/>
    <col min="8975" max="9219" width="9.140625" style="1"/>
    <col min="9220" max="9220" width="5" style="1" customWidth="1"/>
    <col min="9221" max="9221" width="13.42578125" style="1" customWidth="1"/>
    <col min="9222" max="9222" width="2.5703125" style="1" customWidth="1"/>
    <col min="9223" max="9223" width="10" style="1" customWidth="1"/>
    <col min="9224" max="9224" width="10.5703125" style="1" customWidth="1"/>
    <col min="9225" max="9225" width="8" style="1" customWidth="1"/>
    <col min="9226" max="9226" width="12.42578125" style="1" customWidth="1"/>
    <col min="9227" max="9227" width="16.42578125" style="1" customWidth="1"/>
    <col min="9228" max="9228" width="21.7109375" style="1" customWidth="1"/>
    <col min="9229" max="9229" width="9.140625" style="1"/>
    <col min="9230" max="9230" width="15.42578125" style="1" customWidth="1"/>
    <col min="9231" max="9475" width="9.140625" style="1"/>
    <col min="9476" max="9476" width="5" style="1" customWidth="1"/>
    <col min="9477" max="9477" width="13.42578125" style="1" customWidth="1"/>
    <col min="9478" max="9478" width="2.5703125" style="1" customWidth="1"/>
    <col min="9479" max="9479" width="10" style="1" customWidth="1"/>
    <col min="9480" max="9480" width="10.5703125" style="1" customWidth="1"/>
    <col min="9481" max="9481" width="8" style="1" customWidth="1"/>
    <col min="9482" max="9482" width="12.42578125" style="1" customWidth="1"/>
    <col min="9483" max="9483" width="16.42578125" style="1" customWidth="1"/>
    <col min="9484" max="9484" width="21.7109375" style="1" customWidth="1"/>
    <col min="9485" max="9485" width="9.140625" style="1"/>
    <col min="9486" max="9486" width="15.42578125" style="1" customWidth="1"/>
    <col min="9487" max="9731" width="9.140625" style="1"/>
    <col min="9732" max="9732" width="5" style="1" customWidth="1"/>
    <col min="9733" max="9733" width="13.42578125" style="1" customWidth="1"/>
    <col min="9734" max="9734" width="2.5703125" style="1" customWidth="1"/>
    <col min="9735" max="9735" width="10" style="1" customWidth="1"/>
    <col min="9736" max="9736" width="10.5703125" style="1" customWidth="1"/>
    <col min="9737" max="9737" width="8" style="1" customWidth="1"/>
    <col min="9738" max="9738" width="12.42578125" style="1" customWidth="1"/>
    <col min="9739" max="9739" width="16.42578125" style="1" customWidth="1"/>
    <col min="9740" max="9740" width="21.7109375" style="1" customWidth="1"/>
    <col min="9741" max="9741" width="9.140625" style="1"/>
    <col min="9742" max="9742" width="15.42578125" style="1" customWidth="1"/>
    <col min="9743" max="9987" width="9.140625" style="1"/>
    <col min="9988" max="9988" width="5" style="1" customWidth="1"/>
    <col min="9989" max="9989" width="13.42578125" style="1" customWidth="1"/>
    <col min="9990" max="9990" width="2.5703125" style="1" customWidth="1"/>
    <col min="9991" max="9991" width="10" style="1" customWidth="1"/>
    <col min="9992" max="9992" width="10.5703125" style="1" customWidth="1"/>
    <col min="9993" max="9993" width="8" style="1" customWidth="1"/>
    <col min="9994" max="9994" width="12.42578125" style="1" customWidth="1"/>
    <col min="9995" max="9995" width="16.42578125" style="1" customWidth="1"/>
    <col min="9996" max="9996" width="21.7109375" style="1" customWidth="1"/>
    <col min="9997" max="9997" width="9.140625" style="1"/>
    <col min="9998" max="9998" width="15.42578125" style="1" customWidth="1"/>
    <col min="9999" max="10243" width="9.140625" style="1"/>
    <col min="10244" max="10244" width="5" style="1" customWidth="1"/>
    <col min="10245" max="10245" width="13.42578125" style="1" customWidth="1"/>
    <col min="10246" max="10246" width="2.5703125" style="1" customWidth="1"/>
    <col min="10247" max="10247" width="10" style="1" customWidth="1"/>
    <col min="10248" max="10248" width="10.5703125" style="1" customWidth="1"/>
    <col min="10249" max="10249" width="8" style="1" customWidth="1"/>
    <col min="10250" max="10250" width="12.42578125" style="1" customWidth="1"/>
    <col min="10251" max="10251" width="16.42578125" style="1" customWidth="1"/>
    <col min="10252" max="10252" width="21.7109375" style="1" customWidth="1"/>
    <col min="10253" max="10253" width="9.140625" style="1"/>
    <col min="10254" max="10254" width="15.42578125" style="1" customWidth="1"/>
    <col min="10255" max="10499" width="9.140625" style="1"/>
    <col min="10500" max="10500" width="5" style="1" customWidth="1"/>
    <col min="10501" max="10501" width="13.42578125" style="1" customWidth="1"/>
    <col min="10502" max="10502" width="2.5703125" style="1" customWidth="1"/>
    <col min="10503" max="10503" width="10" style="1" customWidth="1"/>
    <col min="10504" max="10504" width="10.5703125" style="1" customWidth="1"/>
    <col min="10505" max="10505" width="8" style="1" customWidth="1"/>
    <col min="10506" max="10506" width="12.42578125" style="1" customWidth="1"/>
    <col min="10507" max="10507" width="16.42578125" style="1" customWidth="1"/>
    <col min="10508" max="10508" width="21.7109375" style="1" customWidth="1"/>
    <col min="10509" max="10509" width="9.140625" style="1"/>
    <col min="10510" max="10510" width="15.42578125" style="1" customWidth="1"/>
    <col min="10511" max="10755" width="9.140625" style="1"/>
    <col min="10756" max="10756" width="5" style="1" customWidth="1"/>
    <col min="10757" max="10757" width="13.42578125" style="1" customWidth="1"/>
    <col min="10758" max="10758" width="2.5703125" style="1" customWidth="1"/>
    <col min="10759" max="10759" width="10" style="1" customWidth="1"/>
    <col min="10760" max="10760" width="10.5703125" style="1" customWidth="1"/>
    <col min="10761" max="10761" width="8" style="1" customWidth="1"/>
    <col min="10762" max="10762" width="12.42578125" style="1" customWidth="1"/>
    <col min="10763" max="10763" width="16.42578125" style="1" customWidth="1"/>
    <col min="10764" max="10764" width="21.7109375" style="1" customWidth="1"/>
    <col min="10765" max="10765" width="9.140625" style="1"/>
    <col min="10766" max="10766" width="15.42578125" style="1" customWidth="1"/>
    <col min="10767" max="11011" width="9.140625" style="1"/>
    <col min="11012" max="11012" width="5" style="1" customWidth="1"/>
    <col min="11013" max="11013" width="13.42578125" style="1" customWidth="1"/>
    <col min="11014" max="11014" width="2.5703125" style="1" customWidth="1"/>
    <col min="11015" max="11015" width="10" style="1" customWidth="1"/>
    <col min="11016" max="11016" width="10.5703125" style="1" customWidth="1"/>
    <col min="11017" max="11017" width="8" style="1" customWidth="1"/>
    <col min="11018" max="11018" width="12.42578125" style="1" customWidth="1"/>
    <col min="11019" max="11019" width="16.42578125" style="1" customWidth="1"/>
    <col min="11020" max="11020" width="21.7109375" style="1" customWidth="1"/>
    <col min="11021" max="11021" width="9.140625" style="1"/>
    <col min="11022" max="11022" width="15.42578125" style="1" customWidth="1"/>
    <col min="11023" max="11267" width="9.140625" style="1"/>
    <col min="11268" max="11268" width="5" style="1" customWidth="1"/>
    <col min="11269" max="11269" width="13.42578125" style="1" customWidth="1"/>
    <col min="11270" max="11270" width="2.5703125" style="1" customWidth="1"/>
    <col min="11271" max="11271" width="10" style="1" customWidth="1"/>
    <col min="11272" max="11272" width="10.5703125" style="1" customWidth="1"/>
    <col min="11273" max="11273" width="8" style="1" customWidth="1"/>
    <col min="11274" max="11274" width="12.42578125" style="1" customWidth="1"/>
    <col min="11275" max="11275" width="16.42578125" style="1" customWidth="1"/>
    <col min="11276" max="11276" width="21.7109375" style="1" customWidth="1"/>
    <col min="11277" max="11277" width="9.140625" style="1"/>
    <col min="11278" max="11278" width="15.42578125" style="1" customWidth="1"/>
    <col min="11279" max="11523" width="9.140625" style="1"/>
    <col min="11524" max="11524" width="5" style="1" customWidth="1"/>
    <col min="11525" max="11525" width="13.42578125" style="1" customWidth="1"/>
    <col min="11526" max="11526" width="2.5703125" style="1" customWidth="1"/>
    <col min="11527" max="11527" width="10" style="1" customWidth="1"/>
    <col min="11528" max="11528" width="10.5703125" style="1" customWidth="1"/>
    <col min="11529" max="11529" width="8" style="1" customWidth="1"/>
    <col min="11530" max="11530" width="12.42578125" style="1" customWidth="1"/>
    <col min="11531" max="11531" width="16.42578125" style="1" customWidth="1"/>
    <col min="11532" max="11532" width="21.7109375" style="1" customWidth="1"/>
    <col min="11533" max="11533" width="9.140625" style="1"/>
    <col min="11534" max="11534" width="15.42578125" style="1" customWidth="1"/>
    <col min="11535" max="11779" width="9.140625" style="1"/>
    <col min="11780" max="11780" width="5" style="1" customWidth="1"/>
    <col min="11781" max="11781" width="13.42578125" style="1" customWidth="1"/>
    <col min="11782" max="11782" width="2.5703125" style="1" customWidth="1"/>
    <col min="11783" max="11783" width="10" style="1" customWidth="1"/>
    <col min="11784" max="11784" width="10.5703125" style="1" customWidth="1"/>
    <col min="11785" max="11785" width="8" style="1" customWidth="1"/>
    <col min="11786" max="11786" width="12.42578125" style="1" customWidth="1"/>
    <col min="11787" max="11787" width="16.42578125" style="1" customWidth="1"/>
    <col min="11788" max="11788" width="21.7109375" style="1" customWidth="1"/>
    <col min="11789" max="11789" width="9.140625" style="1"/>
    <col min="11790" max="11790" width="15.42578125" style="1" customWidth="1"/>
    <col min="11791" max="12035" width="9.140625" style="1"/>
    <col min="12036" max="12036" width="5" style="1" customWidth="1"/>
    <col min="12037" max="12037" width="13.42578125" style="1" customWidth="1"/>
    <col min="12038" max="12038" width="2.5703125" style="1" customWidth="1"/>
    <col min="12039" max="12039" width="10" style="1" customWidth="1"/>
    <col min="12040" max="12040" width="10.5703125" style="1" customWidth="1"/>
    <col min="12041" max="12041" width="8" style="1" customWidth="1"/>
    <col min="12042" max="12042" width="12.42578125" style="1" customWidth="1"/>
    <col min="12043" max="12043" width="16.42578125" style="1" customWidth="1"/>
    <col min="12044" max="12044" width="21.7109375" style="1" customWidth="1"/>
    <col min="12045" max="12045" width="9.140625" style="1"/>
    <col min="12046" max="12046" width="15.42578125" style="1" customWidth="1"/>
    <col min="12047" max="12291" width="9.140625" style="1"/>
    <col min="12292" max="12292" width="5" style="1" customWidth="1"/>
    <col min="12293" max="12293" width="13.42578125" style="1" customWidth="1"/>
    <col min="12294" max="12294" width="2.5703125" style="1" customWidth="1"/>
    <col min="12295" max="12295" width="10" style="1" customWidth="1"/>
    <col min="12296" max="12296" width="10.5703125" style="1" customWidth="1"/>
    <col min="12297" max="12297" width="8" style="1" customWidth="1"/>
    <col min="12298" max="12298" width="12.42578125" style="1" customWidth="1"/>
    <col min="12299" max="12299" width="16.42578125" style="1" customWidth="1"/>
    <col min="12300" max="12300" width="21.7109375" style="1" customWidth="1"/>
    <col min="12301" max="12301" width="9.140625" style="1"/>
    <col min="12302" max="12302" width="15.42578125" style="1" customWidth="1"/>
    <col min="12303" max="12547" width="9.140625" style="1"/>
    <col min="12548" max="12548" width="5" style="1" customWidth="1"/>
    <col min="12549" max="12549" width="13.42578125" style="1" customWidth="1"/>
    <col min="12550" max="12550" width="2.5703125" style="1" customWidth="1"/>
    <col min="12551" max="12551" width="10" style="1" customWidth="1"/>
    <col min="12552" max="12552" width="10.5703125" style="1" customWidth="1"/>
    <col min="12553" max="12553" width="8" style="1" customWidth="1"/>
    <col min="12554" max="12554" width="12.42578125" style="1" customWidth="1"/>
    <col min="12555" max="12555" width="16.42578125" style="1" customWidth="1"/>
    <col min="12556" max="12556" width="21.7109375" style="1" customWidth="1"/>
    <col min="12557" max="12557" width="9.140625" style="1"/>
    <col min="12558" max="12558" width="15.42578125" style="1" customWidth="1"/>
    <col min="12559" max="12803" width="9.140625" style="1"/>
    <col min="12804" max="12804" width="5" style="1" customWidth="1"/>
    <col min="12805" max="12805" width="13.42578125" style="1" customWidth="1"/>
    <col min="12806" max="12806" width="2.5703125" style="1" customWidth="1"/>
    <col min="12807" max="12807" width="10" style="1" customWidth="1"/>
    <col min="12808" max="12808" width="10.5703125" style="1" customWidth="1"/>
    <col min="12809" max="12809" width="8" style="1" customWidth="1"/>
    <col min="12810" max="12810" width="12.42578125" style="1" customWidth="1"/>
    <col min="12811" max="12811" width="16.42578125" style="1" customWidth="1"/>
    <col min="12812" max="12812" width="21.7109375" style="1" customWidth="1"/>
    <col min="12813" max="12813" width="9.140625" style="1"/>
    <col min="12814" max="12814" width="15.42578125" style="1" customWidth="1"/>
    <col min="12815" max="13059" width="9.140625" style="1"/>
    <col min="13060" max="13060" width="5" style="1" customWidth="1"/>
    <col min="13061" max="13061" width="13.42578125" style="1" customWidth="1"/>
    <col min="13062" max="13062" width="2.5703125" style="1" customWidth="1"/>
    <col min="13063" max="13063" width="10" style="1" customWidth="1"/>
    <col min="13064" max="13064" width="10.5703125" style="1" customWidth="1"/>
    <col min="13065" max="13065" width="8" style="1" customWidth="1"/>
    <col min="13066" max="13066" width="12.42578125" style="1" customWidth="1"/>
    <col min="13067" max="13067" width="16.42578125" style="1" customWidth="1"/>
    <col min="13068" max="13068" width="21.7109375" style="1" customWidth="1"/>
    <col min="13069" max="13069" width="9.140625" style="1"/>
    <col min="13070" max="13070" width="15.42578125" style="1" customWidth="1"/>
    <col min="13071" max="13315" width="9.140625" style="1"/>
    <col min="13316" max="13316" width="5" style="1" customWidth="1"/>
    <col min="13317" max="13317" width="13.42578125" style="1" customWidth="1"/>
    <col min="13318" max="13318" width="2.5703125" style="1" customWidth="1"/>
    <col min="13319" max="13319" width="10" style="1" customWidth="1"/>
    <col min="13320" max="13320" width="10.5703125" style="1" customWidth="1"/>
    <col min="13321" max="13321" width="8" style="1" customWidth="1"/>
    <col min="13322" max="13322" width="12.42578125" style="1" customWidth="1"/>
    <col min="13323" max="13323" width="16.42578125" style="1" customWidth="1"/>
    <col min="13324" max="13324" width="21.7109375" style="1" customWidth="1"/>
    <col min="13325" max="13325" width="9.140625" style="1"/>
    <col min="13326" max="13326" width="15.42578125" style="1" customWidth="1"/>
    <col min="13327" max="13571" width="9.140625" style="1"/>
    <col min="13572" max="13572" width="5" style="1" customWidth="1"/>
    <col min="13573" max="13573" width="13.42578125" style="1" customWidth="1"/>
    <col min="13574" max="13574" width="2.5703125" style="1" customWidth="1"/>
    <col min="13575" max="13575" width="10" style="1" customWidth="1"/>
    <col min="13576" max="13576" width="10.5703125" style="1" customWidth="1"/>
    <col min="13577" max="13577" width="8" style="1" customWidth="1"/>
    <col min="13578" max="13578" width="12.42578125" style="1" customWidth="1"/>
    <col min="13579" max="13579" width="16.42578125" style="1" customWidth="1"/>
    <col min="13580" max="13580" width="21.7109375" style="1" customWidth="1"/>
    <col min="13581" max="13581" width="9.140625" style="1"/>
    <col min="13582" max="13582" width="15.42578125" style="1" customWidth="1"/>
    <col min="13583" max="13827" width="9.140625" style="1"/>
    <col min="13828" max="13828" width="5" style="1" customWidth="1"/>
    <col min="13829" max="13829" width="13.42578125" style="1" customWidth="1"/>
    <col min="13830" max="13830" width="2.5703125" style="1" customWidth="1"/>
    <col min="13831" max="13831" width="10" style="1" customWidth="1"/>
    <col min="13832" max="13832" width="10.5703125" style="1" customWidth="1"/>
    <col min="13833" max="13833" width="8" style="1" customWidth="1"/>
    <col min="13834" max="13834" width="12.42578125" style="1" customWidth="1"/>
    <col min="13835" max="13835" width="16.42578125" style="1" customWidth="1"/>
    <col min="13836" max="13836" width="21.7109375" style="1" customWidth="1"/>
    <col min="13837" max="13837" width="9.140625" style="1"/>
    <col min="13838" max="13838" width="15.42578125" style="1" customWidth="1"/>
    <col min="13839" max="14083" width="9.140625" style="1"/>
    <col min="14084" max="14084" width="5" style="1" customWidth="1"/>
    <col min="14085" max="14085" width="13.42578125" style="1" customWidth="1"/>
    <col min="14086" max="14086" width="2.5703125" style="1" customWidth="1"/>
    <col min="14087" max="14087" width="10" style="1" customWidth="1"/>
    <col min="14088" max="14088" width="10.5703125" style="1" customWidth="1"/>
    <col min="14089" max="14089" width="8" style="1" customWidth="1"/>
    <col min="14090" max="14090" width="12.42578125" style="1" customWidth="1"/>
    <col min="14091" max="14091" width="16.42578125" style="1" customWidth="1"/>
    <col min="14092" max="14092" width="21.7109375" style="1" customWidth="1"/>
    <col min="14093" max="14093" width="9.140625" style="1"/>
    <col min="14094" max="14094" width="15.42578125" style="1" customWidth="1"/>
    <col min="14095" max="14339" width="9.140625" style="1"/>
    <col min="14340" max="14340" width="5" style="1" customWidth="1"/>
    <col min="14341" max="14341" width="13.42578125" style="1" customWidth="1"/>
    <col min="14342" max="14342" width="2.5703125" style="1" customWidth="1"/>
    <col min="14343" max="14343" width="10" style="1" customWidth="1"/>
    <col min="14344" max="14344" width="10.5703125" style="1" customWidth="1"/>
    <col min="14345" max="14345" width="8" style="1" customWidth="1"/>
    <col min="14346" max="14346" width="12.42578125" style="1" customWidth="1"/>
    <col min="14347" max="14347" width="16.42578125" style="1" customWidth="1"/>
    <col min="14348" max="14348" width="21.7109375" style="1" customWidth="1"/>
    <col min="14349" max="14349" width="9.140625" style="1"/>
    <col min="14350" max="14350" width="15.42578125" style="1" customWidth="1"/>
    <col min="14351" max="14595" width="9.140625" style="1"/>
    <col min="14596" max="14596" width="5" style="1" customWidth="1"/>
    <col min="14597" max="14597" width="13.42578125" style="1" customWidth="1"/>
    <col min="14598" max="14598" width="2.5703125" style="1" customWidth="1"/>
    <col min="14599" max="14599" width="10" style="1" customWidth="1"/>
    <col min="14600" max="14600" width="10.5703125" style="1" customWidth="1"/>
    <col min="14601" max="14601" width="8" style="1" customWidth="1"/>
    <col min="14602" max="14602" width="12.42578125" style="1" customWidth="1"/>
    <col min="14603" max="14603" width="16.42578125" style="1" customWidth="1"/>
    <col min="14604" max="14604" width="21.7109375" style="1" customWidth="1"/>
    <col min="14605" max="14605" width="9.140625" style="1"/>
    <col min="14606" max="14606" width="15.42578125" style="1" customWidth="1"/>
    <col min="14607" max="14851" width="9.140625" style="1"/>
    <col min="14852" max="14852" width="5" style="1" customWidth="1"/>
    <col min="14853" max="14853" width="13.42578125" style="1" customWidth="1"/>
    <col min="14854" max="14854" width="2.5703125" style="1" customWidth="1"/>
    <col min="14855" max="14855" width="10" style="1" customWidth="1"/>
    <col min="14856" max="14856" width="10.5703125" style="1" customWidth="1"/>
    <col min="14857" max="14857" width="8" style="1" customWidth="1"/>
    <col min="14858" max="14858" width="12.42578125" style="1" customWidth="1"/>
    <col min="14859" max="14859" width="16.42578125" style="1" customWidth="1"/>
    <col min="14860" max="14860" width="21.7109375" style="1" customWidth="1"/>
    <col min="14861" max="14861" width="9.140625" style="1"/>
    <col min="14862" max="14862" width="15.42578125" style="1" customWidth="1"/>
    <col min="14863" max="15107" width="9.140625" style="1"/>
    <col min="15108" max="15108" width="5" style="1" customWidth="1"/>
    <col min="15109" max="15109" width="13.42578125" style="1" customWidth="1"/>
    <col min="15110" max="15110" width="2.5703125" style="1" customWidth="1"/>
    <col min="15111" max="15111" width="10" style="1" customWidth="1"/>
    <col min="15112" max="15112" width="10.5703125" style="1" customWidth="1"/>
    <col min="15113" max="15113" width="8" style="1" customWidth="1"/>
    <col min="15114" max="15114" width="12.42578125" style="1" customWidth="1"/>
    <col min="15115" max="15115" width="16.42578125" style="1" customWidth="1"/>
    <col min="15116" max="15116" width="21.7109375" style="1" customWidth="1"/>
    <col min="15117" max="15117" width="9.140625" style="1"/>
    <col min="15118" max="15118" width="15.42578125" style="1" customWidth="1"/>
    <col min="15119" max="15363" width="9.140625" style="1"/>
    <col min="15364" max="15364" width="5" style="1" customWidth="1"/>
    <col min="15365" max="15365" width="13.42578125" style="1" customWidth="1"/>
    <col min="15366" max="15366" width="2.5703125" style="1" customWidth="1"/>
    <col min="15367" max="15367" width="10" style="1" customWidth="1"/>
    <col min="15368" max="15368" width="10.5703125" style="1" customWidth="1"/>
    <col min="15369" max="15369" width="8" style="1" customWidth="1"/>
    <col min="15370" max="15370" width="12.42578125" style="1" customWidth="1"/>
    <col min="15371" max="15371" width="16.42578125" style="1" customWidth="1"/>
    <col min="15372" max="15372" width="21.7109375" style="1" customWidth="1"/>
    <col min="15373" max="15373" width="9.140625" style="1"/>
    <col min="15374" max="15374" width="15.42578125" style="1" customWidth="1"/>
    <col min="15375" max="15619" width="9.140625" style="1"/>
    <col min="15620" max="15620" width="5" style="1" customWidth="1"/>
    <col min="15621" max="15621" width="13.42578125" style="1" customWidth="1"/>
    <col min="15622" max="15622" width="2.5703125" style="1" customWidth="1"/>
    <col min="15623" max="15623" width="10" style="1" customWidth="1"/>
    <col min="15624" max="15624" width="10.5703125" style="1" customWidth="1"/>
    <col min="15625" max="15625" width="8" style="1" customWidth="1"/>
    <col min="15626" max="15626" width="12.42578125" style="1" customWidth="1"/>
    <col min="15627" max="15627" width="16.42578125" style="1" customWidth="1"/>
    <col min="15628" max="15628" width="21.7109375" style="1" customWidth="1"/>
    <col min="15629" max="15629" width="9.140625" style="1"/>
    <col min="15630" max="15630" width="15.42578125" style="1" customWidth="1"/>
    <col min="15631" max="15875" width="9.140625" style="1"/>
    <col min="15876" max="15876" width="5" style="1" customWidth="1"/>
    <col min="15877" max="15877" width="13.42578125" style="1" customWidth="1"/>
    <col min="15878" max="15878" width="2.5703125" style="1" customWidth="1"/>
    <col min="15879" max="15879" width="10" style="1" customWidth="1"/>
    <col min="15880" max="15880" width="10.5703125" style="1" customWidth="1"/>
    <col min="15881" max="15881" width="8" style="1" customWidth="1"/>
    <col min="15882" max="15882" width="12.42578125" style="1" customWidth="1"/>
    <col min="15883" max="15883" width="16.42578125" style="1" customWidth="1"/>
    <col min="15884" max="15884" width="21.7109375" style="1" customWidth="1"/>
    <col min="15885" max="15885" width="9.140625" style="1"/>
    <col min="15886" max="15886" width="15.42578125" style="1" customWidth="1"/>
    <col min="15887" max="16131" width="9.140625" style="1"/>
    <col min="16132" max="16132" width="5" style="1" customWidth="1"/>
    <col min="16133" max="16133" width="13.42578125" style="1" customWidth="1"/>
    <col min="16134" max="16134" width="2.5703125" style="1" customWidth="1"/>
    <col min="16135" max="16135" width="10" style="1" customWidth="1"/>
    <col min="16136" max="16136" width="10.5703125" style="1" customWidth="1"/>
    <col min="16137" max="16137" width="8" style="1" customWidth="1"/>
    <col min="16138" max="16138" width="12.42578125" style="1" customWidth="1"/>
    <col min="16139" max="16139" width="16.42578125" style="1" customWidth="1"/>
    <col min="16140" max="16140" width="21.7109375" style="1" customWidth="1"/>
    <col min="16141" max="16141" width="9.140625" style="1"/>
    <col min="16142" max="16142" width="15.42578125" style="1" customWidth="1"/>
    <col min="16143" max="16384" width="9.140625" style="1"/>
  </cols>
  <sheetData>
    <row r="1" spans="1:15" ht="34.5" customHeight="1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24.95" customHeight="1" x14ac:dyDescent="0.25">
      <c r="A2" s="1" t="str">
        <f>[1]Rekap!B12</f>
        <v>Pekerjaan</v>
      </c>
      <c r="C2" s="70" t="s">
        <v>41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24.95" customHeight="1" x14ac:dyDescent="0.25">
      <c r="A3" s="1" t="str">
        <f>[1]Rekap!B14</f>
        <v>Lokasi</v>
      </c>
      <c r="C3" s="71" t="s">
        <v>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4.95" customHeight="1" x14ac:dyDescent="0.25">
      <c r="A4" s="1" t="str">
        <f>[1]Rekap!B15</f>
        <v>Tahun Anggaran</v>
      </c>
      <c r="C4" s="71">
        <v>2022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4.95" customHeight="1" thickBot="1" x14ac:dyDescent="0.3"/>
    <row r="6" spans="1:15" ht="24.95" customHeight="1" x14ac:dyDescent="0.25">
      <c r="A6" s="72" t="s">
        <v>0</v>
      </c>
      <c r="B6" s="74" t="s">
        <v>2</v>
      </c>
      <c r="C6" s="75"/>
      <c r="D6" s="13" t="s">
        <v>3</v>
      </c>
      <c r="E6" s="13" t="s">
        <v>3</v>
      </c>
      <c r="F6" s="13" t="s">
        <v>4</v>
      </c>
      <c r="G6" s="14" t="s">
        <v>29</v>
      </c>
      <c r="H6" s="15" t="s">
        <v>3</v>
      </c>
      <c r="I6" s="16" t="s">
        <v>40</v>
      </c>
      <c r="J6" s="17" t="str">
        <f>I6</f>
        <v>PESERTA</v>
      </c>
      <c r="K6" s="17" t="str">
        <f>J6</f>
        <v>PESERTA</v>
      </c>
      <c r="L6" s="17" t="str">
        <f>K6</f>
        <v>PESERTA</v>
      </c>
      <c r="M6" s="17" t="s">
        <v>3</v>
      </c>
      <c r="N6" s="17" t="s">
        <v>4</v>
      </c>
      <c r="O6" s="18" t="s">
        <v>3</v>
      </c>
    </row>
    <row r="7" spans="1:15" ht="24.95" customHeight="1" x14ac:dyDescent="0.25">
      <c r="A7" s="73"/>
      <c r="B7" s="76"/>
      <c r="C7" s="77"/>
      <c r="D7" s="19" t="s">
        <v>5</v>
      </c>
      <c r="E7" s="19" t="s">
        <v>6</v>
      </c>
      <c r="F7" s="19" t="s">
        <v>5</v>
      </c>
      <c r="G7" s="20" t="s">
        <v>7</v>
      </c>
      <c r="H7" s="21" t="s">
        <v>7</v>
      </c>
      <c r="I7" s="22" t="s">
        <v>34</v>
      </c>
      <c r="J7" s="23" t="s">
        <v>35</v>
      </c>
      <c r="K7" s="23" t="s">
        <v>36</v>
      </c>
      <c r="L7" s="23" t="s">
        <v>37</v>
      </c>
      <c r="M7" s="23" t="s">
        <v>5</v>
      </c>
      <c r="N7" s="23" t="s">
        <v>38</v>
      </c>
      <c r="O7" s="24" t="s">
        <v>7</v>
      </c>
    </row>
    <row r="8" spans="1:15" ht="30" customHeight="1" x14ac:dyDescent="0.25">
      <c r="A8" s="25">
        <v>1</v>
      </c>
      <c r="B8" s="26" t="s">
        <v>8</v>
      </c>
      <c r="C8" s="27" t="s">
        <v>9</v>
      </c>
      <c r="D8" s="28">
        <v>1400</v>
      </c>
      <c r="E8" s="28">
        <v>9</v>
      </c>
      <c r="F8" s="29">
        <f t="shared" ref="F8:F29" si="0">D8*E8</f>
        <v>12600</v>
      </c>
      <c r="G8" s="30">
        <v>24000</v>
      </c>
      <c r="H8" s="31">
        <f t="shared" ref="H8:H30" si="1">G8*F8</f>
        <v>302400000</v>
      </c>
      <c r="I8" s="48">
        <v>98</v>
      </c>
      <c r="J8" s="49">
        <v>92</v>
      </c>
      <c r="K8" s="50">
        <f>SUM('[2]REKAP MARET'!$G$7:$G$8)</f>
        <v>166</v>
      </c>
      <c r="L8" s="49"/>
      <c r="M8" s="62">
        <f>(F8/E8)-SUM(I8:K8)</f>
        <v>1044</v>
      </c>
      <c r="N8" s="51">
        <f t="shared" ref="N8:N30" si="2">F8-SUM(I8:L8)*E8</f>
        <v>9396</v>
      </c>
      <c r="O8" s="52">
        <f t="shared" ref="O8:O30" si="3">G8*N8</f>
        <v>225504000</v>
      </c>
    </row>
    <row r="9" spans="1:15" ht="31.5" customHeight="1" x14ac:dyDescent="0.25">
      <c r="A9" s="25">
        <v>2</v>
      </c>
      <c r="B9" s="26" t="s">
        <v>8</v>
      </c>
      <c r="C9" s="27" t="s">
        <v>39</v>
      </c>
      <c r="D9" s="28">
        <v>300</v>
      </c>
      <c r="E9" s="28">
        <v>3</v>
      </c>
      <c r="F9" s="29">
        <f t="shared" si="0"/>
        <v>900</v>
      </c>
      <c r="G9" s="30">
        <v>24000</v>
      </c>
      <c r="H9" s="31">
        <f t="shared" si="1"/>
        <v>21600000</v>
      </c>
      <c r="I9" s="48">
        <v>38</v>
      </c>
      <c r="J9" s="49">
        <v>102</v>
      </c>
      <c r="K9" s="50">
        <v>107</v>
      </c>
      <c r="L9" s="49"/>
      <c r="M9" s="62">
        <f t="shared" ref="M9:M30" si="4">(F9/E9)-SUM(I9:K9)</f>
        <v>53</v>
      </c>
      <c r="N9" s="51">
        <f t="shared" si="2"/>
        <v>159</v>
      </c>
      <c r="O9" s="52">
        <f t="shared" si="3"/>
        <v>3816000</v>
      </c>
    </row>
    <row r="10" spans="1:15" ht="33.75" customHeight="1" x14ac:dyDescent="0.25">
      <c r="A10" s="25">
        <v>3</v>
      </c>
      <c r="B10" s="26" t="s">
        <v>8</v>
      </c>
      <c r="C10" s="27" t="s">
        <v>10</v>
      </c>
      <c r="D10" s="28">
        <v>255</v>
      </c>
      <c r="E10" s="28">
        <v>5</v>
      </c>
      <c r="F10" s="29">
        <f t="shared" si="0"/>
        <v>1275</v>
      </c>
      <c r="G10" s="30">
        <f>G8</f>
        <v>24000</v>
      </c>
      <c r="H10" s="31">
        <f t="shared" si="1"/>
        <v>30600000</v>
      </c>
      <c r="I10" s="53">
        <v>10</v>
      </c>
      <c r="J10" s="54">
        <v>20</v>
      </c>
      <c r="K10" s="50">
        <v>26</v>
      </c>
      <c r="L10" s="54"/>
      <c r="M10" s="62">
        <f t="shared" si="4"/>
        <v>199</v>
      </c>
      <c r="N10" s="51">
        <f t="shared" si="2"/>
        <v>995</v>
      </c>
      <c r="O10" s="52">
        <f t="shared" si="3"/>
        <v>23880000</v>
      </c>
    </row>
    <row r="11" spans="1:15" ht="33.75" customHeight="1" x14ac:dyDescent="0.25">
      <c r="A11" s="25">
        <v>4</v>
      </c>
      <c r="B11" s="26" t="s">
        <v>8</v>
      </c>
      <c r="C11" s="27" t="s">
        <v>30</v>
      </c>
      <c r="D11" s="28">
        <v>1200</v>
      </c>
      <c r="E11" s="28">
        <v>6</v>
      </c>
      <c r="F11" s="29">
        <f t="shared" si="0"/>
        <v>7200</v>
      </c>
      <c r="G11" s="30">
        <f>G10</f>
        <v>24000</v>
      </c>
      <c r="H11" s="31">
        <f t="shared" si="1"/>
        <v>172800000</v>
      </c>
      <c r="I11" s="53">
        <v>89</v>
      </c>
      <c r="J11" s="54">
        <v>159</v>
      </c>
      <c r="K11" s="50">
        <v>146</v>
      </c>
      <c r="L11" s="54"/>
      <c r="M11" s="62">
        <f t="shared" si="4"/>
        <v>806</v>
      </c>
      <c r="N11" s="51">
        <f t="shared" si="2"/>
        <v>4836</v>
      </c>
      <c r="O11" s="52">
        <f t="shared" si="3"/>
        <v>116064000</v>
      </c>
    </row>
    <row r="12" spans="1:15" ht="30.75" customHeight="1" x14ac:dyDescent="0.25">
      <c r="A12" s="25">
        <v>5</v>
      </c>
      <c r="B12" s="26" t="s">
        <v>8</v>
      </c>
      <c r="C12" s="27" t="s">
        <v>11</v>
      </c>
      <c r="D12" s="28">
        <v>850</v>
      </c>
      <c r="E12" s="28">
        <v>2</v>
      </c>
      <c r="F12" s="29">
        <f t="shared" si="0"/>
        <v>1700</v>
      </c>
      <c r="G12" s="30">
        <f>G11</f>
        <v>24000</v>
      </c>
      <c r="H12" s="31">
        <f t="shared" si="1"/>
        <v>40800000</v>
      </c>
      <c r="I12" s="53">
        <v>42</v>
      </c>
      <c r="J12" s="54">
        <v>69</v>
      </c>
      <c r="K12" s="50">
        <v>71</v>
      </c>
      <c r="L12" s="54"/>
      <c r="M12" s="62">
        <f t="shared" si="4"/>
        <v>668</v>
      </c>
      <c r="N12" s="51">
        <f t="shared" si="2"/>
        <v>1336</v>
      </c>
      <c r="O12" s="52">
        <f t="shared" si="3"/>
        <v>32064000</v>
      </c>
    </row>
    <row r="13" spans="1:15" ht="33.75" customHeight="1" x14ac:dyDescent="0.25">
      <c r="A13" s="25">
        <v>6</v>
      </c>
      <c r="B13" s="26" t="s">
        <v>8</v>
      </c>
      <c r="C13" s="27" t="s">
        <v>12</v>
      </c>
      <c r="D13" s="28">
        <v>850</v>
      </c>
      <c r="E13" s="28">
        <v>2</v>
      </c>
      <c r="F13" s="29">
        <f t="shared" si="0"/>
        <v>1700</v>
      </c>
      <c r="G13" s="30">
        <f>G12</f>
        <v>24000</v>
      </c>
      <c r="H13" s="31">
        <f t="shared" si="1"/>
        <v>40800000</v>
      </c>
      <c r="I13" s="53">
        <v>47</v>
      </c>
      <c r="J13" s="54">
        <v>72</v>
      </c>
      <c r="K13" s="50">
        <v>77</v>
      </c>
      <c r="L13" s="54"/>
      <c r="M13" s="62">
        <f t="shared" si="4"/>
        <v>654</v>
      </c>
      <c r="N13" s="51">
        <f t="shared" si="2"/>
        <v>1308</v>
      </c>
      <c r="O13" s="52">
        <f t="shared" si="3"/>
        <v>31392000</v>
      </c>
    </row>
    <row r="14" spans="1:15" ht="32.25" customHeight="1" x14ac:dyDescent="0.25">
      <c r="A14" s="25">
        <v>7</v>
      </c>
      <c r="B14" s="26" t="s">
        <v>8</v>
      </c>
      <c r="C14" s="27" t="s">
        <v>13</v>
      </c>
      <c r="D14" s="28">
        <v>1400</v>
      </c>
      <c r="E14" s="28">
        <v>4</v>
      </c>
      <c r="F14" s="29">
        <f t="shared" si="0"/>
        <v>5600</v>
      </c>
      <c r="G14" s="30">
        <f>G13</f>
        <v>24000</v>
      </c>
      <c r="H14" s="31">
        <f t="shared" si="1"/>
        <v>134400000</v>
      </c>
      <c r="I14" s="53">
        <v>64</v>
      </c>
      <c r="J14" s="54">
        <v>101</v>
      </c>
      <c r="K14" s="50">
        <f>SUM('[2]REKAP MARET'!$G$13:$G$16)</f>
        <v>83</v>
      </c>
      <c r="L14" s="54"/>
      <c r="M14" s="62">
        <f t="shared" si="4"/>
        <v>1152</v>
      </c>
      <c r="N14" s="51">
        <f t="shared" si="2"/>
        <v>4608</v>
      </c>
      <c r="O14" s="52">
        <f t="shared" si="3"/>
        <v>110592000</v>
      </c>
    </row>
    <row r="15" spans="1:15" s="4" customFormat="1" ht="30" customHeight="1" x14ac:dyDescent="0.25">
      <c r="A15" s="25">
        <v>8</v>
      </c>
      <c r="B15" s="26" t="s">
        <v>8</v>
      </c>
      <c r="C15" s="32" t="s">
        <v>14</v>
      </c>
      <c r="D15" s="33">
        <v>170</v>
      </c>
      <c r="E15" s="33">
        <v>8</v>
      </c>
      <c r="F15" s="29">
        <f t="shared" si="0"/>
        <v>1360</v>
      </c>
      <c r="G15" s="30">
        <f>G8</f>
        <v>24000</v>
      </c>
      <c r="H15" s="31">
        <f t="shared" si="1"/>
        <v>32640000</v>
      </c>
      <c r="I15" s="58">
        <v>11</v>
      </c>
      <c r="J15" s="59">
        <v>6</v>
      </c>
      <c r="K15" s="50">
        <v>30</v>
      </c>
      <c r="L15" s="55"/>
      <c r="M15" s="62">
        <f t="shared" si="4"/>
        <v>123</v>
      </c>
      <c r="N15" s="51">
        <f t="shared" si="2"/>
        <v>984</v>
      </c>
      <c r="O15" s="52">
        <f t="shared" si="3"/>
        <v>23616000</v>
      </c>
    </row>
    <row r="16" spans="1:15" s="4" customFormat="1" ht="33.75" customHeight="1" x14ac:dyDescent="0.25">
      <c r="A16" s="25">
        <v>9</v>
      </c>
      <c r="B16" s="26" t="s">
        <v>8</v>
      </c>
      <c r="C16" s="32" t="s">
        <v>15</v>
      </c>
      <c r="D16" s="33">
        <v>210</v>
      </c>
      <c r="E16" s="33">
        <v>8</v>
      </c>
      <c r="F16" s="29">
        <f t="shared" si="0"/>
        <v>1680</v>
      </c>
      <c r="G16" s="30">
        <f t="shared" ref="G16:G23" si="5">G10</f>
        <v>24000</v>
      </c>
      <c r="H16" s="31">
        <f t="shared" si="1"/>
        <v>40320000</v>
      </c>
      <c r="I16" s="60">
        <v>25</v>
      </c>
      <c r="J16" s="61">
        <v>18</v>
      </c>
      <c r="K16" s="50">
        <v>34</v>
      </c>
      <c r="L16" s="56"/>
      <c r="M16" s="62">
        <f t="shared" si="4"/>
        <v>133</v>
      </c>
      <c r="N16" s="51">
        <f t="shared" si="2"/>
        <v>1064</v>
      </c>
      <c r="O16" s="52">
        <f t="shared" si="3"/>
        <v>25536000</v>
      </c>
    </row>
    <row r="17" spans="1:15" ht="36.75" customHeight="1" x14ac:dyDescent="0.25">
      <c r="A17" s="25">
        <v>10</v>
      </c>
      <c r="B17" s="26" t="s">
        <v>8</v>
      </c>
      <c r="C17" s="32" t="s">
        <v>16</v>
      </c>
      <c r="D17" s="33">
        <v>475</v>
      </c>
      <c r="E17" s="33">
        <v>8</v>
      </c>
      <c r="F17" s="29">
        <f t="shared" si="0"/>
        <v>3800</v>
      </c>
      <c r="G17" s="30">
        <f t="shared" si="5"/>
        <v>24000</v>
      </c>
      <c r="H17" s="31">
        <f t="shared" si="1"/>
        <v>91200000</v>
      </c>
      <c r="I17" s="60">
        <v>63</v>
      </c>
      <c r="J17" s="61">
        <v>45</v>
      </c>
      <c r="K17" s="50">
        <v>48</v>
      </c>
      <c r="L17" s="56"/>
      <c r="M17" s="62">
        <f t="shared" si="4"/>
        <v>319</v>
      </c>
      <c r="N17" s="51">
        <f t="shared" si="2"/>
        <v>2552</v>
      </c>
      <c r="O17" s="52">
        <f t="shared" si="3"/>
        <v>61248000</v>
      </c>
    </row>
    <row r="18" spans="1:15" ht="33.75" customHeight="1" x14ac:dyDescent="0.25">
      <c r="A18" s="25">
        <v>11</v>
      </c>
      <c r="B18" s="26" t="s">
        <v>8</v>
      </c>
      <c r="C18" s="27" t="s">
        <v>17</v>
      </c>
      <c r="D18" s="28">
        <v>450</v>
      </c>
      <c r="E18" s="28">
        <v>4</v>
      </c>
      <c r="F18" s="29">
        <f t="shared" si="0"/>
        <v>1800</v>
      </c>
      <c r="G18" s="30">
        <f t="shared" si="5"/>
        <v>24000</v>
      </c>
      <c r="H18" s="31">
        <f t="shared" si="1"/>
        <v>43200000</v>
      </c>
      <c r="I18" s="53">
        <v>29</v>
      </c>
      <c r="J18" s="54">
        <v>62</v>
      </c>
      <c r="K18" s="50">
        <v>94</v>
      </c>
      <c r="L18" s="54"/>
      <c r="M18" s="62">
        <f t="shared" si="4"/>
        <v>265</v>
      </c>
      <c r="N18" s="51">
        <f t="shared" si="2"/>
        <v>1060</v>
      </c>
      <c r="O18" s="52">
        <f t="shared" si="3"/>
        <v>25440000</v>
      </c>
    </row>
    <row r="19" spans="1:15" ht="33.75" customHeight="1" x14ac:dyDescent="0.25">
      <c r="A19" s="25">
        <v>12</v>
      </c>
      <c r="B19" s="26" t="s">
        <v>8</v>
      </c>
      <c r="C19" s="27" t="s">
        <v>18</v>
      </c>
      <c r="D19" s="28">
        <v>900</v>
      </c>
      <c r="E19" s="28">
        <v>5</v>
      </c>
      <c r="F19" s="29">
        <f t="shared" si="0"/>
        <v>4500</v>
      </c>
      <c r="G19" s="30">
        <f t="shared" si="5"/>
        <v>24000</v>
      </c>
      <c r="H19" s="31">
        <f t="shared" si="1"/>
        <v>108000000</v>
      </c>
      <c r="I19" s="53">
        <v>44</v>
      </c>
      <c r="J19" s="54">
        <v>80</v>
      </c>
      <c r="K19" s="50">
        <f>SUM('[2]REKAP MARET'!$G$29:$G$31)</f>
        <v>79</v>
      </c>
      <c r="L19" s="54"/>
      <c r="M19" s="62">
        <f t="shared" si="4"/>
        <v>697</v>
      </c>
      <c r="N19" s="51">
        <f t="shared" si="2"/>
        <v>3485</v>
      </c>
      <c r="O19" s="52">
        <f t="shared" si="3"/>
        <v>83640000</v>
      </c>
    </row>
    <row r="20" spans="1:15" ht="30" customHeight="1" x14ac:dyDescent="0.25">
      <c r="A20" s="25">
        <v>13</v>
      </c>
      <c r="B20" s="26" t="s">
        <v>8</v>
      </c>
      <c r="C20" s="27" t="s">
        <v>19</v>
      </c>
      <c r="D20" s="28">
        <v>530</v>
      </c>
      <c r="E20" s="28">
        <v>5</v>
      </c>
      <c r="F20" s="29">
        <f t="shared" si="0"/>
        <v>2650</v>
      </c>
      <c r="G20" s="30">
        <f t="shared" si="5"/>
        <v>24000</v>
      </c>
      <c r="H20" s="31">
        <f t="shared" si="1"/>
        <v>63600000</v>
      </c>
      <c r="I20" s="53">
        <v>49</v>
      </c>
      <c r="J20" s="54">
        <v>71</v>
      </c>
      <c r="K20" s="50">
        <v>59</v>
      </c>
      <c r="L20" s="54"/>
      <c r="M20" s="62">
        <f t="shared" si="4"/>
        <v>351</v>
      </c>
      <c r="N20" s="51">
        <f t="shared" si="2"/>
        <v>1755</v>
      </c>
      <c r="O20" s="52">
        <f t="shared" si="3"/>
        <v>42120000</v>
      </c>
    </row>
    <row r="21" spans="1:15" s="4" customFormat="1" ht="33.75" customHeight="1" x14ac:dyDescent="0.25">
      <c r="A21" s="25">
        <v>14</v>
      </c>
      <c r="B21" s="26" t="s">
        <v>8</v>
      </c>
      <c r="C21" s="32" t="s">
        <v>20</v>
      </c>
      <c r="D21" s="33">
        <v>1150</v>
      </c>
      <c r="E21" s="33">
        <v>4</v>
      </c>
      <c r="F21" s="29">
        <f t="shared" si="0"/>
        <v>4600</v>
      </c>
      <c r="G21" s="30">
        <f t="shared" si="5"/>
        <v>24000</v>
      </c>
      <c r="H21" s="31">
        <f t="shared" si="1"/>
        <v>110400000</v>
      </c>
      <c r="I21" s="53">
        <v>111</v>
      </c>
      <c r="J21" s="54">
        <v>115</v>
      </c>
      <c r="K21" s="50">
        <f>SUM('[2]REKAP MARET'!$G$32:$G$35)</f>
        <v>128</v>
      </c>
      <c r="L21" s="56"/>
      <c r="M21" s="62">
        <f t="shared" si="4"/>
        <v>796</v>
      </c>
      <c r="N21" s="51">
        <f t="shared" si="2"/>
        <v>3184</v>
      </c>
      <c r="O21" s="52">
        <f t="shared" si="3"/>
        <v>76416000</v>
      </c>
    </row>
    <row r="22" spans="1:15" ht="31.5" customHeight="1" x14ac:dyDescent="0.25">
      <c r="A22" s="25">
        <v>15</v>
      </c>
      <c r="B22" s="26" t="s">
        <v>8</v>
      </c>
      <c r="C22" s="27" t="s">
        <v>21</v>
      </c>
      <c r="D22" s="28">
        <v>150</v>
      </c>
      <c r="E22" s="28">
        <v>14</v>
      </c>
      <c r="F22" s="29">
        <f t="shared" si="0"/>
        <v>2100</v>
      </c>
      <c r="G22" s="30">
        <f t="shared" si="5"/>
        <v>24000</v>
      </c>
      <c r="H22" s="31">
        <f t="shared" si="1"/>
        <v>50400000</v>
      </c>
      <c r="I22" s="53">
        <v>15</v>
      </c>
      <c r="J22" s="54">
        <v>21</v>
      </c>
      <c r="K22" s="50">
        <v>19</v>
      </c>
      <c r="L22" s="54"/>
      <c r="M22" s="62">
        <f t="shared" si="4"/>
        <v>95</v>
      </c>
      <c r="N22" s="51">
        <f t="shared" si="2"/>
        <v>1330</v>
      </c>
      <c r="O22" s="52">
        <f t="shared" si="3"/>
        <v>31920000</v>
      </c>
    </row>
    <row r="23" spans="1:15" ht="29.25" customHeight="1" x14ac:dyDescent="0.25">
      <c r="A23" s="25">
        <v>16</v>
      </c>
      <c r="B23" s="26" t="s">
        <v>8</v>
      </c>
      <c r="C23" s="32" t="s">
        <v>22</v>
      </c>
      <c r="D23" s="33">
        <v>650</v>
      </c>
      <c r="E23" s="33">
        <v>5</v>
      </c>
      <c r="F23" s="29">
        <f t="shared" si="0"/>
        <v>3250</v>
      </c>
      <c r="G23" s="30">
        <f t="shared" si="5"/>
        <v>24000</v>
      </c>
      <c r="H23" s="31">
        <f t="shared" si="1"/>
        <v>78000000</v>
      </c>
      <c r="I23" s="53">
        <v>40</v>
      </c>
      <c r="J23" s="54">
        <v>57</v>
      </c>
      <c r="K23" s="50">
        <v>56</v>
      </c>
      <c r="L23" s="56"/>
      <c r="M23" s="62">
        <f t="shared" si="4"/>
        <v>497</v>
      </c>
      <c r="N23" s="51">
        <f t="shared" si="2"/>
        <v>2485</v>
      </c>
      <c r="O23" s="52">
        <f t="shared" si="3"/>
        <v>59640000</v>
      </c>
    </row>
    <row r="24" spans="1:15" ht="33.75" customHeight="1" x14ac:dyDescent="0.25">
      <c r="A24" s="25">
        <v>17</v>
      </c>
      <c r="B24" s="26" t="s">
        <v>8</v>
      </c>
      <c r="C24" s="32" t="s">
        <v>23</v>
      </c>
      <c r="D24" s="33">
        <v>1930</v>
      </c>
      <c r="E24" s="33">
        <v>5</v>
      </c>
      <c r="F24" s="29">
        <f t="shared" si="0"/>
        <v>9650</v>
      </c>
      <c r="G24" s="30">
        <f>G19</f>
        <v>24000</v>
      </c>
      <c r="H24" s="31">
        <f t="shared" si="1"/>
        <v>231600000</v>
      </c>
      <c r="I24" s="53">
        <v>161</v>
      </c>
      <c r="J24" s="54">
        <v>194</v>
      </c>
      <c r="K24" s="50">
        <f>SUM('[2]REKAP MARET'!$G$22:$G$24)</f>
        <v>198</v>
      </c>
      <c r="L24" s="54"/>
      <c r="M24" s="62">
        <f t="shared" si="4"/>
        <v>1377</v>
      </c>
      <c r="N24" s="51">
        <f t="shared" si="2"/>
        <v>6885</v>
      </c>
      <c r="O24" s="52">
        <f t="shared" si="3"/>
        <v>165240000</v>
      </c>
    </row>
    <row r="25" spans="1:15" ht="27.75" customHeight="1" x14ac:dyDescent="0.25">
      <c r="A25" s="25">
        <v>18</v>
      </c>
      <c r="B25" s="26" t="s">
        <v>8</v>
      </c>
      <c r="C25" s="27" t="s">
        <v>24</v>
      </c>
      <c r="D25" s="28">
        <v>2000</v>
      </c>
      <c r="E25" s="28">
        <v>3</v>
      </c>
      <c r="F25" s="29">
        <f t="shared" si="0"/>
        <v>6000</v>
      </c>
      <c r="G25" s="30">
        <f>G20</f>
        <v>24000</v>
      </c>
      <c r="H25" s="31">
        <f t="shared" si="1"/>
        <v>144000000</v>
      </c>
      <c r="I25" s="53">
        <v>184</v>
      </c>
      <c r="J25" s="54">
        <v>176</v>
      </c>
      <c r="K25" s="50">
        <f>SUM('[2]REKAP MARET'!$G$17:$G$21)</f>
        <v>295</v>
      </c>
      <c r="L25" s="54"/>
      <c r="M25" s="62">
        <f t="shared" si="4"/>
        <v>1345</v>
      </c>
      <c r="N25" s="51">
        <f t="shared" si="2"/>
        <v>4035</v>
      </c>
      <c r="O25" s="52">
        <f t="shared" si="3"/>
        <v>96840000</v>
      </c>
    </row>
    <row r="26" spans="1:15" s="4" customFormat="1" ht="30.75" customHeight="1" x14ac:dyDescent="0.25">
      <c r="A26" s="25">
        <v>19</v>
      </c>
      <c r="B26" s="26" t="s">
        <v>8</v>
      </c>
      <c r="C26" s="32" t="s">
        <v>25</v>
      </c>
      <c r="D26" s="33">
        <v>1800</v>
      </c>
      <c r="E26" s="33">
        <v>4</v>
      </c>
      <c r="F26" s="29">
        <f t="shared" si="0"/>
        <v>7200</v>
      </c>
      <c r="G26" s="30">
        <f>G21</f>
        <v>24000</v>
      </c>
      <c r="H26" s="31">
        <f t="shared" si="1"/>
        <v>172800000</v>
      </c>
      <c r="I26" s="53">
        <v>143</v>
      </c>
      <c r="J26" s="54">
        <v>191</v>
      </c>
      <c r="K26" s="50">
        <f>SUM('[2]REKAP MARET'!$G$9:$G$12)</f>
        <v>192</v>
      </c>
      <c r="L26" s="56"/>
      <c r="M26" s="62">
        <f t="shared" si="4"/>
        <v>1274</v>
      </c>
      <c r="N26" s="51">
        <f t="shared" si="2"/>
        <v>5096</v>
      </c>
      <c r="O26" s="52">
        <f t="shared" si="3"/>
        <v>122304000</v>
      </c>
    </row>
    <row r="27" spans="1:15" s="4" customFormat="1" ht="33.75" customHeight="1" x14ac:dyDescent="0.25">
      <c r="A27" s="25">
        <v>20</v>
      </c>
      <c r="B27" s="26" t="s">
        <v>8</v>
      </c>
      <c r="C27" s="32" t="s">
        <v>26</v>
      </c>
      <c r="D27" s="33">
        <v>460</v>
      </c>
      <c r="E27" s="33">
        <v>6</v>
      </c>
      <c r="F27" s="29">
        <f t="shared" si="0"/>
        <v>2760</v>
      </c>
      <c r="G27" s="30">
        <f>G22</f>
        <v>24000</v>
      </c>
      <c r="H27" s="31">
        <f t="shared" si="1"/>
        <v>66240000</v>
      </c>
      <c r="I27" s="53">
        <v>52</v>
      </c>
      <c r="J27" s="54">
        <v>42</v>
      </c>
      <c r="K27" s="50">
        <v>72</v>
      </c>
      <c r="L27" s="56"/>
      <c r="M27" s="62">
        <f t="shared" si="4"/>
        <v>294</v>
      </c>
      <c r="N27" s="51">
        <f t="shared" si="2"/>
        <v>1764</v>
      </c>
      <c r="O27" s="52">
        <f t="shared" si="3"/>
        <v>42336000</v>
      </c>
    </row>
    <row r="28" spans="1:15" ht="32.25" customHeight="1" x14ac:dyDescent="0.25">
      <c r="A28" s="25">
        <v>21</v>
      </c>
      <c r="B28" s="26" t="s">
        <v>8</v>
      </c>
      <c r="C28" s="27" t="s">
        <v>31</v>
      </c>
      <c r="D28" s="28">
        <v>1000</v>
      </c>
      <c r="E28" s="28">
        <v>2</v>
      </c>
      <c r="F28" s="29">
        <f t="shared" si="0"/>
        <v>2000</v>
      </c>
      <c r="G28" s="30">
        <f>G23</f>
        <v>24000</v>
      </c>
      <c r="H28" s="31">
        <f t="shared" si="1"/>
        <v>48000000</v>
      </c>
      <c r="I28" s="53">
        <v>97</v>
      </c>
      <c r="J28" s="54">
        <v>163</v>
      </c>
      <c r="K28" s="50">
        <v>197</v>
      </c>
      <c r="L28" s="54"/>
      <c r="M28" s="62">
        <f t="shared" si="4"/>
        <v>543</v>
      </c>
      <c r="N28" s="51">
        <f t="shared" si="2"/>
        <v>1086</v>
      </c>
      <c r="O28" s="52">
        <f t="shared" si="3"/>
        <v>26064000</v>
      </c>
    </row>
    <row r="29" spans="1:15" ht="33.75" customHeight="1" x14ac:dyDescent="0.25">
      <c r="A29" s="25">
        <v>22</v>
      </c>
      <c r="B29" s="26" t="s">
        <v>8</v>
      </c>
      <c r="C29" s="32" t="s">
        <v>27</v>
      </c>
      <c r="D29" s="33">
        <v>1210</v>
      </c>
      <c r="E29" s="33">
        <v>2</v>
      </c>
      <c r="F29" s="29">
        <f t="shared" si="0"/>
        <v>2420</v>
      </c>
      <c r="G29" s="30">
        <f>G23</f>
        <v>24000</v>
      </c>
      <c r="H29" s="31">
        <f t="shared" si="1"/>
        <v>58080000</v>
      </c>
      <c r="I29" s="53">
        <v>115</v>
      </c>
      <c r="J29" s="54">
        <v>175</v>
      </c>
      <c r="K29" s="50">
        <f>SUM('[2]REKAP MARET'!$G$25:$G$28)</f>
        <v>177</v>
      </c>
      <c r="L29" s="54"/>
      <c r="M29" s="62">
        <f t="shared" si="4"/>
        <v>743</v>
      </c>
      <c r="N29" s="51">
        <f t="shared" si="2"/>
        <v>1486</v>
      </c>
      <c r="O29" s="52">
        <f t="shared" si="3"/>
        <v>35664000</v>
      </c>
    </row>
    <row r="30" spans="1:15" s="4" customFormat="1" ht="37.5" customHeight="1" thickBot="1" x14ac:dyDescent="0.3">
      <c r="A30" s="25">
        <v>23</v>
      </c>
      <c r="B30" s="26" t="s">
        <v>8</v>
      </c>
      <c r="C30" s="32" t="s">
        <v>28</v>
      </c>
      <c r="D30" s="33">
        <v>1600</v>
      </c>
      <c r="E30" s="33">
        <v>1</v>
      </c>
      <c r="F30" s="29">
        <f>D30*E30</f>
        <v>1600</v>
      </c>
      <c r="G30" s="30">
        <f>G24</f>
        <v>24000</v>
      </c>
      <c r="H30" s="31">
        <f t="shared" si="1"/>
        <v>38400000</v>
      </c>
      <c r="I30" s="53">
        <v>117</v>
      </c>
      <c r="J30" s="54">
        <v>166</v>
      </c>
      <c r="K30" s="50">
        <v>172</v>
      </c>
      <c r="L30" s="56"/>
      <c r="M30" s="62">
        <f t="shared" si="4"/>
        <v>1145</v>
      </c>
      <c r="N30" s="51">
        <f t="shared" si="2"/>
        <v>1145</v>
      </c>
      <c r="O30" s="52">
        <f t="shared" si="3"/>
        <v>27480000</v>
      </c>
    </row>
    <row r="31" spans="1:15" ht="35.25" customHeight="1" thickBot="1" x14ac:dyDescent="0.3">
      <c r="A31" s="34"/>
      <c r="B31" s="36"/>
      <c r="C31" s="35"/>
      <c r="D31" s="37">
        <f>SUM(D8:D30)</f>
        <v>20940</v>
      </c>
      <c r="E31" s="38">
        <f>SUM(E8:E30)</f>
        <v>115</v>
      </c>
      <c r="F31" s="39">
        <f>SUM(F8:F30)</f>
        <v>88345</v>
      </c>
      <c r="G31" s="40" t="s">
        <v>3</v>
      </c>
      <c r="H31" s="41">
        <f>SUM(H8:H30)</f>
        <v>2120280000</v>
      </c>
      <c r="I31" s="57">
        <f t="shared" ref="I31:J31" si="6">SUM(I8:I30)</f>
        <v>1644</v>
      </c>
      <c r="J31" s="57">
        <f t="shared" si="6"/>
        <v>2197</v>
      </c>
      <c r="K31" s="57">
        <f>SUM(K8:K30)</f>
        <v>2526</v>
      </c>
      <c r="L31" s="46"/>
      <c r="M31" s="57">
        <f>SUM(M8:M30)</f>
        <v>14573</v>
      </c>
      <c r="N31" s="57">
        <f>SUM(N8:N30)</f>
        <v>62034</v>
      </c>
      <c r="O31" s="47">
        <f>SUM(O8:O30)</f>
        <v>1488816000</v>
      </c>
    </row>
    <row r="32" spans="1:15" ht="24.95" customHeight="1" x14ac:dyDescent="0.25">
      <c r="G32" s="6"/>
    </row>
    <row r="33" spans="1:14" ht="24.75" customHeight="1" x14ac:dyDescent="0.25">
      <c r="A33" s="7"/>
      <c r="F33" s="63"/>
      <c r="G33" s="64" t="s">
        <v>44</v>
      </c>
      <c r="H33" s="64"/>
    </row>
    <row r="34" spans="1:14" ht="24.75" hidden="1" customHeight="1" x14ac:dyDescent="0.25">
      <c r="D34" s="8"/>
      <c r="F34" s="63"/>
      <c r="G34" s="65"/>
      <c r="H34" s="65"/>
      <c r="N34" s="5"/>
    </row>
    <row r="35" spans="1:14" ht="24.95" customHeight="1" x14ac:dyDescent="0.25">
      <c r="D35" s="8"/>
      <c r="F35" s="63"/>
      <c r="G35" s="64" t="s">
        <v>32</v>
      </c>
      <c r="H35" s="64"/>
      <c r="N35" s="5"/>
    </row>
    <row r="36" spans="1:14" ht="24.95" customHeight="1" x14ac:dyDescent="0.25">
      <c r="D36" s="8"/>
      <c r="F36" s="63"/>
      <c r="G36" s="64" t="s">
        <v>33</v>
      </c>
      <c r="H36" s="64"/>
      <c r="N36" s="5"/>
    </row>
    <row r="37" spans="1:14" ht="24.75" customHeight="1" x14ac:dyDescent="0.25">
      <c r="F37" s="63"/>
      <c r="G37" s="64" t="s">
        <v>42</v>
      </c>
      <c r="H37" s="64"/>
    </row>
    <row r="38" spans="1:14" ht="24.95" customHeight="1" x14ac:dyDescent="0.25">
      <c r="F38" s="63"/>
      <c r="G38" s="65"/>
      <c r="H38" s="65"/>
    </row>
    <row r="39" spans="1:14" ht="24.95" customHeight="1" x14ac:dyDescent="0.25">
      <c r="F39" s="66"/>
      <c r="G39" s="66"/>
      <c r="H39" s="66"/>
    </row>
    <row r="40" spans="1:14" ht="24.95" customHeight="1" x14ac:dyDescent="0.25">
      <c r="E40" s="66" t="s">
        <v>45</v>
      </c>
      <c r="F40" s="66"/>
      <c r="G40" s="66"/>
      <c r="H40" s="66"/>
      <c r="I40" s="43"/>
      <c r="J40" s="43"/>
      <c r="K40" s="43"/>
      <c r="L40" s="43"/>
      <c r="M40" s="43"/>
      <c r="N40" s="43"/>
    </row>
    <row r="41" spans="1:14" ht="24.95" customHeight="1" x14ac:dyDescent="0.25">
      <c r="C41" s="10"/>
      <c r="E41" s="68" t="s">
        <v>46</v>
      </c>
      <c r="F41" s="68"/>
      <c r="G41" s="68"/>
      <c r="H41" s="68"/>
      <c r="I41" s="44"/>
      <c r="J41" s="44"/>
      <c r="K41" s="44"/>
      <c r="L41" s="44"/>
      <c r="M41" s="44"/>
      <c r="N41" s="44"/>
    </row>
    <row r="42" spans="1:14" ht="24.95" customHeight="1" x14ac:dyDescent="0.25">
      <c r="E42" s="67" t="s">
        <v>47</v>
      </c>
      <c r="F42" s="67"/>
      <c r="G42" s="67"/>
      <c r="H42" s="67"/>
      <c r="I42" s="45"/>
      <c r="J42" s="45"/>
      <c r="K42" s="45"/>
      <c r="L42" s="45"/>
      <c r="M42" s="45"/>
      <c r="N42" s="45"/>
    </row>
    <row r="43" spans="1:14" ht="24.95" customHeight="1" x14ac:dyDescent="0.25">
      <c r="G43" s="11"/>
      <c r="H43" s="9"/>
    </row>
    <row r="44" spans="1:14" ht="24.95" customHeight="1" x14ac:dyDescent="0.25">
      <c r="G44" s="12"/>
      <c r="H44" s="9"/>
    </row>
    <row r="45" spans="1:14" ht="24.95" customHeight="1" x14ac:dyDescent="0.25">
      <c r="G45" s="12"/>
      <c r="H45" s="9"/>
    </row>
    <row r="50" spans="7:8" ht="24.95" customHeight="1" x14ac:dyDescent="0.25">
      <c r="G50" s="6"/>
    </row>
    <row r="51" spans="7:8" ht="24.95" customHeight="1" x14ac:dyDescent="0.25"/>
    <row r="52" spans="7:8" ht="24.95" customHeight="1" x14ac:dyDescent="0.25"/>
    <row r="55" spans="7:8" ht="24.95" customHeight="1" x14ac:dyDescent="0.25"/>
    <row r="57" spans="7:8" ht="24.95" customHeight="1" x14ac:dyDescent="0.25">
      <c r="H57" s="42"/>
    </row>
    <row r="58" spans="7:8" ht="24.95" customHeight="1" x14ac:dyDescent="0.25">
      <c r="H58" s="42"/>
    </row>
    <row r="59" spans="7:8" ht="24.95" customHeight="1" x14ac:dyDescent="0.25">
      <c r="H59" s="42"/>
    </row>
    <row r="60" spans="7:8" ht="24.95" customHeight="1" x14ac:dyDescent="0.25">
      <c r="H60" s="42"/>
    </row>
  </sheetData>
  <mergeCells count="10">
    <mergeCell ref="F39:H39"/>
    <mergeCell ref="E42:H42"/>
    <mergeCell ref="E41:H41"/>
    <mergeCell ref="E40:H40"/>
    <mergeCell ref="A1:O1"/>
    <mergeCell ref="C2:O2"/>
    <mergeCell ref="C3:O3"/>
    <mergeCell ref="C4:O4"/>
    <mergeCell ref="A6:A7"/>
    <mergeCell ref="B6:C7"/>
  </mergeCells>
  <phoneticPr fontId="17" type="noConversion"/>
  <pageMargins left="0.25" right="0.25" top="0.75" bottom="0.75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HPS</vt:lpstr>
      <vt:lpstr>HPS!Print_Area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prith</dc:creator>
  <cp:lastModifiedBy>HP</cp:lastModifiedBy>
  <cp:lastPrinted>2021-11-11T03:31:44Z</cp:lastPrinted>
  <dcterms:created xsi:type="dcterms:W3CDTF">2019-11-06T04:39:00Z</dcterms:created>
  <dcterms:modified xsi:type="dcterms:W3CDTF">2022-01-19T08:20:25Z</dcterms:modified>
</cp:coreProperties>
</file>